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melie Salmon\Documents\JMMI\"/>
    </mc:Choice>
  </mc:AlternateContent>
  <bookViews>
    <workbookView xWindow="0" yWindow="0" windowWidth="19200" windowHeight="7050"/>
  </bookViews>
  <sheets>
    <sheet name="Introduction" sheetId="20" r:id="rId1"/>
    <sheet name="Données nettoyées" sheetId="11" r:id="rId2"/>
    <sheet name="Nettoyage des données" sheetId="21" r:id="rId3"/>
    <sheet name="Cotations" sheetId="26" r:id="rId4"/>
    <sheet name="Prix Min-Max" sheetId="27" r:id="rId5"/>
    <sheet name="Prix médians" sheetId="3" r:id="rId6"/>
    <sheet name="Coût médian - items PMAS" sheetId="9" r:id="rId7"/>
    <sheet name="Comparaison Fin nov - Mi janv" sheetId="30" r:id="rId8"/>
    <sheet name="Evolution tous produits" sheetId="29" r:id="rId9"/>
    <sheet name="Indicateurs" sheetId="33" r:id="rId10"/>
    <sheet name="Questionnaire KOBO" sheetId="24" r:id="rId11"/>
    <sheet name="Choix KOBO" sheetId="23" r:id="rId12"/>
  </sheets>
  <definedNames>
    <definedName name="_xlnm._FilterDatabase" localSheetId="1" hidden="1">'Données nettoyées'!$A$2:$BE$2</definedName>
    <definedName name="_xlnm._FilterDatabase" localSheetId="2" hidden="1">'Nettoyage des données'!#REF!</definedName>
  </definedNames>
  <calcPr calcId="162913"/>
</workbook>
</file>

<file path=xl/calcChain.xml><?xml version="1.0" encoding="utf-8"?>
<calcChain xmlns="http://schemas.openxmlformats.org/spreadsheetml/2006/main">
  <c r="B42" i="33" l="1"/>
  <c r="S14" i="33"/>
  <c r="R14" i="33"/>
  <c r="C29" i="33"/>
  <c r="B29" i="33"/>
  <c r="C14" i="33"/>
  <c r="B14" i="33"/>
  <c r="I377" i="29"/>
  <c r="I388" i="29"/>
  <c r="I375" i="29"/>
  <c r="I369" i="29"/>
  <c r="I362" i="29"/>
  <c r="DI323" i="29"/>
  <c r="DI312" i="29"/>
  <c r="DI310" i="29"/>
  <c r="DI304" i="29"/>
  <c r="DI297" i="29"/>
  <c r="DI296" i="29"/>
  <c r="V258" i="29"/>
  <c r="V247" i="29"/>
  <c r="V245" i="29"/>
  <c r="V239" i="29"/>
  <c r="V232" i="29"/>
  <c r="V231" i="29"/>
  <c r="V131" i="29"/>
  <c r="V120" i="29"/>
  <c r="V118" i="29"/>
  <c r="V112" i="29"/>
  <c r="V105" i="29"/>
  <c r="V104" i="29"/>
  <c r="AS131" i="29"/>
  <c r="AS120" i="29"/>
  <c r="AS118" i="29"/>
  <c r="AS112" i="29"/>
  <c r="AS105" i="29"/>
  <c r="AS104" i="29"/>
  <c r="DJ68" i="29"/>
  <c r="DJ57" i="29"/>
  <c r="DJ55" i="29"/>
  <c r="DJ49" i="29"/>
  <c r="DJ42" i="29"/>
  <c r="DJ41" i="29"/>
  <c r="CM68" i="29"/>
  <c r="CM57" i="29"/>
  <c r="CM55" i="29"/>
  <c r="CM49" i="29"/>
  <c r="CM42" i="29"/>
  <c r="CM41" i="29"/>
  <c r="BP68" i="29"/>
  <c r="BP57" i="29"/>
  <c r="BP55" i="29"/>
  <c r="BP49" i="29"/>
  <c r="BP42" i="29"/>
  <c r="BP41" i="29"/>
  <c r="AS68" i="29"/>
  <c r="AS57" i="29"/>
  <c r="AS55" i="29"/>
  <c r="AS49" i="29"/>
  <c r="AS42" i="29"/>
  <c r="AS41" i="29"/>
  <c r="V49" i="29"/>
  <c r="V68" i="29"/>
  <c r="V55" i="29"/>
  <c r="V57" i="29"/>
  <c r="V42" i="29"/>
  <c r="V41" i="29"/>
  <c r="E8" i="30"/>
  <c r="E9" i="30"/>
  <c r="E10" i="30"/>
  <c r="E11" i="30"/>
  <c r="E12" i="30"/>
  <c r="E13" i="30"/>
  <c r="E14" i="30"/>
  <c r="E15" i="30"/>
  <c r="E16" i="30"/>
  <c r="E7" i="30"/>
  <c r="D16" i="30"/>
  <c r="D15" i="30"/>
  <c r="K11" i="3"/>
  <c r="J11" i="3"/>
  <c r="D14" i="30"/>
  <c r="D13" i="30"/>
  <c r="H11" i="3"/>
  <c r="I11" i="3"/>
  <c r="D12" i="30"/>
  <c r="E11" i="3"/>
  <c r="D11" i="30"/>
  <c r="D10" i="30"/>
  <c r="D9" i="30"/>
  <c r="G11" i="3"/>
  <c r="F11" i="3"/>
  <c r="D11" i="3"/>
  <c r="D8" i="30"/>
  <c r="C11" i="3"/>
  <c r="D7" i="30"/>
  <c r="B11" i="3"/>
  <c r="G14" i="9"/>
  <c r="I9" i="9"/>
  <c r="I10" i="9"/>
  <c r="I11" i="9"/>
  <c r="I12" i="9"/>
  <c r="I13" i="9"/>
  <c r="I14" i="9"/>
  <c r="I8" i="9"/>
  <c r="H9" i="9"/>
  <c r="H10" i="9"/>
  <c r="H11" i="9"/>
  <c r="H12" i="9"/>
  <c r="H13" i="9"/>
  <c r="H14" i="9"/>
  <c r="H8" i="9"/>
  <c r="G9" i="9"/>
  <c r="G10" i="9"/>
  <c r="G12" i="9"/>
  <c r="G13" i="9"/>
  <c r="G8" i="9"/>
  <c r="F9" i="9"/>
  <c r="F10" i="9"/>
  <c r="F11" i="9"/>
  <c r="F12" i="9"/>
  <c r="F13" i="9"/>
  <c r="F14" i="9"/>
  <c r="F8" i="9"/>
  <c r="E9" i="9"/>
  <c r="E10" i="9"/>
  <c r="E11" i="9"/>
  <c r="E12" i="9"/>
  <c r="E13" i="9"/>
  <c r="E14" i="9"/>
  <c r="E8" i="9"/>
  <c r="D9" i="9"/>
  <c r="D10" i="9"/>
  <c r="D11" i="9"/>
  <c r="D12" i="9"/>
  <c r="D13" i="9"/>
  <c r="D14" i="9"/>
  <c r="D8" i="9"/>
  <c r="C9" i="9"/>
  <c r="C10" i="9"/>
  <c r="C11" i="9"/>
  <c r="C12" i="9"/>
  <c r="C13" i="9"/>
  <c r="C14" i="9"/>
  <c r="C8" i="9"/>
  <c r="B14" i="9"/>
  <c r="B10" i="9"/>
  <c r="B11" i="9"/>
  <c r="B12" i="9"/>
  <c r="B13" i="9"/>
  <c r="B9" i="9"/>
  <c r="K10" i="3"/>
  <c r="J10" i="3"/>
  <c r="G10" i="3"/>
  <c r="H10" i="3"/>
  <c r="I10" i="3"/>
  <c r="F10" i="3"/>
  <c r="E10" i="3"/>
  <c r="D10" i="3"/>
  <c r="C10" i="3"/>
  <c r="B10" i="3"/>
  <c r="AH4" i="27"/>
  <c r="AH5" i="27"/>
  <c r="AH6" i="27"/>
  <c r="AH7" i="27"/>
  <c r="AH8" i="27"/>
  <c r="AH3" i="27"/>
  <c r="AG4" i="27"/>
  <c r="AG5" i="27"/>
  <c r="AG6" i="27"/>
  <c r="AG7" i="27"/>
  <c r="AG8" i="27"/>
  <c r="AG3" i="27"/>
  <c r="AF4" i="27"/>
  <c r="AF5" i="27"/>
  <c r="AF6" i="27"/>
  <c r="AF7" i="27"/>
  <c r="AF8" i="27"/>
  <c r="AF3" i="27"/>
</calcChain>
</file>

<file path=xl/sharedStrings.xml><?xml version="1.0" encoding="utf-8"?>
<sst xmlns="http://schemas.openxmlformats.org/spreadsheetml/2006/main" count="18954" uniqueCount="1622">
  <si>
    <t>Bangassou</t>
  </si>
  <si>
    <t xml:space="preserve">Pagne </t>
  </si>
  <si>
    <t>Riz</t>
  </si>
  <si>
    <t xml:space="preserve">Haricot </t>
  </si>
  <si>
    <t xml:space="preserve">Viande </t>
  </si>
  <si>
    <t xml:space="preserve">Savon </t>
  </si>
  <si>
    <t>Bois de chauffage</t>
  </si>
  <si>
    <t>Essence</t>
  </si>
  <si>
    <t>start</t>
  </si>
  <si>
    <t>end</t>
  </si>
  <si>
    <t>today</t>
  </si>
  <si>
    <t>diviceid</t>
  </si>
  <si>
    <t>Veuillez specifier "autre"</t>
  </si>
  <si>
    <t>Date de l'enquête:</t>
  </si>
  <si>
    <t>Préfecture</t>
  </si>
  <si>
    <t>Sous-préfecture</t>
  </si>
  <si>
    <t>Commune</t>
  </si>
  <si>
    <t>Ville/localité</t>
  </si>
  <si>
    <t>Quel est le prix de cet article ?</t>
  </si>
  <si>
    <t>Commentaires?</t>
  </si>
  <si>
    <t>_uuid</t>
  </si>
  <si>
    <t>Arachide</t>
  </si>
  <si>
    <t>Bâche</t>
  </si>
  <si>
    <t>Sucre</t>
  </si>
  <si>
    <t>Sel</t>
  </si>
  <si>
    <t>Savon</t>
  </si>
  <si>
    <t>Bidon</t>
  </si>
  <si>
    <t>Arachide 
(6 kg par mois)</t>
  </si>
  <si>
    <t>Viande 
(2 kg par mois)</t>
  </si>
  <si>
    <t>Marchés</t>
  </si>
  <si>
    <t>Prix médian national</t>
  </si>
  <si>
    <t>Drap</t>
  </si>
  <si>
    <t>Natte</t>
  </si>
  <si>
    <t>Marmite</t>
  </si>
  <si>
    <t>Huile végétale</t>
  </si>
  <si>
    <t>Prix médian par article / marché</t>
  </si>
  <si>
    <t>Maïs en grains</t>
  </si>
  <si>
    <t xml:space="preserve">Sibut </t>
  </si>
  <si>
    <t>Manioc cossette</t>
  </si>
  <si>
    <t>Manioc cossette
(30 kg par mois)</t>
  </si>
  <si>
    <t>Nom de l'organisation :</t>
  </si>
  <si>
    <t>Bria</t>
  </si>
  <si>
    <t>_index</t>
  </si>
  <si>
    <t>Maïs</t>
  </si>
  <si>
    <t>Manioc</t>
  </si>
  <si>
    <t>Zémio</t>
  </si>
  <si>
    <t>oui</t>
  </si>
  <si>
    <t>acted</t>
  </si>
  <si>
    <t>zemio</t>
  </si>
  <si>
    <t>alim_viande</t>
  </si>
  <si>
    <t>combustible_essence</t>
  </si>
  <si>
    <t>oped</t>
  </si>
  <si>
    <t>bangui</t>
  </si>
  <si>
    <t>oxfam</t>
  </si>
  <si>
    <t>bria</t>
  </si>
  <si>
    <t>bangassou</t>
  </si>
  <si>
    <t>alim_manioc</t>
  </si>
  <si>
    <t>alim_haricot</t>
  </si>
  <si>
    <t>alim_huile_vegetale</t>
  </si>
  <si>
    <t>alim_arachide</t>
  </si>
  <si>
    <t>alim_riz</t>
  </si>
  <si>
    <t>alim_mais</t>
  </si>
  <si>
    <t>sibut</t>
  </si>
  <si>
    <t>wash_savon</t>
  </si>
  <si>
    <t>Commentaires</t>
  </si>
  <si>
    <t>acf</t>
  </si>
  <si>
    <t>bambari</t>
  </si>
  <si>
    <t>bouar</t>
  </si>
  <si>
    <t>obo</t>
  </si>
  <si>
    <t>bossangoa</t>
  </si>
  <si>
    <t>Obo</t>
  </si>
  <si>
    <t>Bossangoa</t>
  </si>
  <si>
    <t>Bambari</t>
  </si>
  <si>
    <t>Bouar</t>
  </si>
  <si>
    <t>Zemio</t>
  </si>
  <si>
    <t>Haricot</t>
  </si>
  <si>
    <t>Huile Végétale</t>
  </si>
  <si>
    <t>TOTAL pour toutes les localités (médiane nationale)</t>
  </si>
  <si>
    <t>Sibut</t>
  </si>
  <si>
    <t>Bangui</t>
  </si>
  <si>
    <t>Bocaranga</t>
  </si>
  <si>
    <t>Kouango</t>
  </si>
  <si>
    <t>Bossembélé</t>
  </si>
  <si>
    <t>N/A</t>
  </si>
  <si>
    <t xml:space="preserve"> </t>
  </si>
  <si>
    <t>Kaga-Bandoro</t>
  </si>
  <si>
    <t>Paoua</t>
  </si>
  <si>
    <t xml:space="preserve">Cuvette métallique </t>
  </si>
  <si>
    <t xml:space="preserve">Présentation du projet </t>
  </si>
  <si>
    <t>Méthodologie</t>
  </si>
  <si>
    <t>Période de collecte</t>
  </si>
  <si>
    <t>Couverture géographique</t>
  </si>
  <si>
    <t>Nombre de marchés évalués</t>
  </si>
  <si>
    <t>Nombre de magasins visités</t>
  </si>
  <si>
    <t xml:space="preserve">Partenaires pour la collecte de données </t>
  </si>
  <si>
    <t>Contacts</t>
  </si>
  <si>
    <t>Onglets</t>
  </si>
  <si>
    <t>Description</t>
  </si>
  <si>
    <t xml:space="preserve">Nettoyage des données </t>
  </si>
  <si>
    <t>Outil de suivi des modifications opérées sur les données brutes lors de la phase de nettoyage des données.</t>
  </si>
  <si>
    <t>Prix médians</t>
  </si>
  <si>
    <t xml:space="preserve">Prix médians observés de chaque article suivi, pour chaque marché évalué. </t>
  </si>
  <si>
    <t xml:space="preserve">Questionnaire Kobo </t>
  </si>
  <si>
    <t xml:space="preserve">Questionnaire tel qu'il est élaboré afin d'être encodé sur l'outil KOBO. </t>
  </si>
  <si>
    <t>Choix KOBO</t>
  </si>
  <si>
    <t xml:space="preserve">Choix proposés dans l'outil KOBO pour les questions à choix multiples. </t>
  </si>
  <si>
    <t>kouango</t>
  </si>
  <si>
    <t>ngakobo</t>
  </si>
  <si>
    <t>Oui</t>
  </si>
  <si>
    <t>list_name</t>
  </si>
  <si>
    <t>name</t>
  </si>
  <si>
    <t>label</t>
  </si>
  <si>
    <t>admin1</t>
  </si>
  <si>
    <t>admin2</t>
  </si>
  <si>
    <t>eqr</t>
  </si>
  <si>
    <t>e1</t>
  </si>
  <si>
    <t>E1</t>
  </si>
  <si>
    <t>e2</t>
  </si>
  <si>
    <t>E2</t>
  </si>
  <si>
    <t>e3</t>
  </si>
  <si>
    <t>E3</t>
  </si>
  <si>
    <t>autre</t>
  </si>
  <si>
    <t>Autre</t>
  </si>
  <si>
    <t>org</t>
  </si>
  <si>
    <t>ACTED</t>
  </si>
  <si>
    <t>ACF</t>
  </si>
  <si>
    <t>concern</t>
  </si>
  <si>
    <t>Concern Worldwide</t>
  </si>
  <si>
    <t>solidarite</t>
  </si>
  <si>
    <t>Solidarités International</t>
  </si>
  <si>
    <t>irc</t>
  </si>
  <si>
    <t>IRC</t>
  </si>
  <si>
    <t>OXFAM</t>
  </si>
  <si>
    <t>OPED</t>
  </si>
  <si>
    <t>world vision</t>
  </si>
  <si>
    <t>World Vision</t>
  </si>
  <si>
    <t>plan</t>
  </si>
  <si>
    <t>Ombella M'Poko</t>
  </si>
  <si>
    <t>Lobaye</t>
  </si>
  <si>
    <t>Mambéré-Kadéï</t>
  </si>
  <si>
    <t>Nana-Mambéré</t>
  </si>
  <si>
    <t>Sangha-Mbaéré</t>
  </si>
  <si>
    <t>Ouham Pendé</t>
  </si>
  <si>
    <t>Ouham</t>
  </si>
  <si>
    <t>Kémo</t>
  </si>
  <si>
    <t>Nana-Gribizi</t>
  </si>
  <si>
    <t>Ouaka</t>
  </si>
  <si>
    <t>Bamingui-Bangoran</t>
  </si>
  <si>
    <t>Haute-Kotto</t>
  </si>
  <si>
    <t>Vakaga</t>
  </si>
  <si>
    <t>Basse-Kotto</t>
  </si>
  <si>
    <t>Mbomou</t>
  </si>
  <si>
    <t>Haut-Mbomou</t>
  </si>
  <si>
    <t>Bimbo</t>
  </si>
  <si>
    <t>Damara</t>
  </si>
  <si>
    <t>Bogangolo</t>
  </si>
  <si>
    <t>Boali</t>
  </si>
  <si>
    <t>bossembele</t>
  </si>
  <si>
    <t>Yaloké</t>
  </si>
  <si>
    <t>Mbaïki</t>
  </si>
  <si>
    <t>Mongoumba</t>
  </si>
  <si>
    <t>Boda</t>
  </si>
  <si>
    <t>Boganangone</t>
  </si>
  <si>
    <t>Boganda</t>
  </si>
  <si>
    <t>Berbérati</t>
  </si>
  <si>
    <t>Gamboula</t>
  </si>
  <si>
    <t>Carnot</t>
  </si>
  <si>
    <t>Amada-Gaza</t>
  </si>
  <si>
    <t>Sosso-Nakombo</t>
  </si>
  <si>
    <t>Dédé-Mokouba</t>
  </si>
  <si>
    <t>Gadzi</t>
  </si>
  <si>
    <t>Baoro</t>
  </si>
  <si>
    <t>Baboua</t>
  </si>
  <si>
    <t>Abba</t>
  </si>
  <si>
    <t>Nola</t>
  </si>
  <si>
    <t>Bambio</t>
  </si>
  <si>
    <t>Bayanga</t>
  </si>
  <si>
    <t>Bozoum</t>
  </si>
  <si>
    <t>bocaranga</t>
  </si>
  <si>
    <t>Koui</t>
  </si>
  <si>
    <t>paoua</t>
  </si>
  <si>
    <t>Ngaoundaye</t>
  </si>
  <si>
    <t>Bossemtélé</t>
  </si>
  <si>
    <t>Nana-Bakassa</t>
  </si>
  <si>
    <t>Markounda</t>
  </si>
  <si>
    <t>Nangha Boguila</t>
  </si>
  <si>
    <t>Bouca</t>
  </si>
  <si>
    <t>Batangafo</t>
  </si>
  <si>
    <t>Kabo</t>
  </si>
  <si>
    <t>Dékoa</t>
  </si>
  <si>
    <t>Mala</t>
  </si>
  <si>
    <t>Ndjoukou</t>
  </si>
  <si>
    <t>Mbrès</t>
  </si>
  <si>
    <t>Bakala</t>
  </si>
  <si>
    <t>Grimari</t>
  </si>
  <si>
    <t>ippy</t>
  </si>
  <si>
    <t>Ippy</t>
  </si>
  <si>
    <t>Ndélé</t>
  </si>
  <si>
    <t>Bamingui</t>
  </si>
  <si>
    <t>Ouadda</t>
  </si>
  <si>
    <t>Yalinga</t>
  </si>
  <si>
    <t>Birao</t>
  </si>
  <si>
    <t>Ouanda-Djallé</t>
  </si>
  <si>
    <t>Mobaye</t>
  </si>
  <si>
    <t>alindao</t>
  </si>
  <si>
    <t>Alindao</t>
  </si>
  <si>
    <t>Kembé</t>
  </si>
  <si>
    <t>Mingala</t>
  </si>
  <si>
    <t>Zangba</t>
  </si>
  <si>
    <t>Satéma</t>
  </si>
  <si>
    <t>Ouango</t>
  </si>
  <si>
    <t>Gambo</t>
  </si>
  <si>
    <t>Rafai</t>
  </si>
  <si>
    <t>Bakouma</t>
  </si>
  <si>
    <t>Bambouti</t>
  </si>
  <si>
    <t>Djéma</t>
  </si>
  <si>
    <t>admin3</t>
  </si>
  <si>
    <t>Nadziboro</t>
  </si>
  <si>
    <t>Bakou</t>
  </si>
  <si>
    <t>Guiligui</t>
  </si>
  <si>
    <t>Fo</t>
  </si>
  <si>
    <t>Goudrot</t>
  </si>
  <si>
    <t>Danga-Gboudou</t>
  </si>
  <si>
    <t>Ngougbia</t>
  </si>
  <si>
    <t>Pladama-Ouaka</t>
  </si>
  <si>
    <t>Lili</t>
  </si>
  <si>
    <t>Vassako</t>
  </si>
  <si>
    <t>Voungba-Balifondo</t>
  </si>
  <si>
    <t>Zangandou</t>
  </si>
  <si>
    <t>Bakassa</t>
  </si>
  <si>
    <t>Hama</t>
  </si>
  <si>
    <t>Ouassi</t>
  </si>
  <si>
    <t>Basse-Batouri</t>
  </si>
  <si>
    <t>Haute-Batouri</t>
  </si>
  <si>
    <t>Ouakanga</t>
  </si>
  <si>
    <t>Ouandja</t>
  </si>
  <si>
    <t>Ridina</t>
  </si>
  <si>
    <t>Loura</t>
  </si>
  <si>
    <t>Bossembele</t>
  </si>
  <si>
    <t>Binon</t>
  </si>
  <si>
    <t>Doaka-Koursou</t>
  </si>
  <si>
    <t>Herman-Brousse</t>
  </si>
  <si>
    <t>Niem-Yelewa</t>
  </si>
  <si>
    <t>Zotoua-Bangarem</t>
  </si>
  <si>
    <t>Dan-Gbabiri</t>
  </si>
  <si>
    <t>Kouazo</t>
  </si>
  <si>
    <t>Daho-Mboutou</t>
  </si>
  <si>
    <t>Samba-Boungou</t>
  </si>
  <si>
    <t>Dekoa</t>
  </si>
  <si>
    <t>Guiffa</t>
  </si>
  <si>
    <t>Tilo</t>
  </si>
  <si>
    <t>Mbali</t>
  </si>
  <si>
    <t>Topia</t>
  </si>
  <si>
    <t>Ngandou</t>
  </si>
  <si>
    <t>Kobadja</t>
  </si>
  <si>
    <t>Lissa</t>
  </si>
  <si>
    <t>Pouyamba</t>
  </si>
  <si>
    <t>Ouaki</t>
  </si>
  <si>
    <t>Sido</t>
  </si>
  <si>
    <t>Botto</t>
  </si>
  <si>
    <t>Nana-Outa</t>
  </si>
  <si>
    <t>Ndenga</t>
  </si>
  <si>
    <t>Mboui</t>
  </si>
  <si>
    <t>Cochio-Toulou</t>
  </si>
  <si>
    <t>Ngakobo</t>
  </si>
  <si>
    <t>Mbata</t>
  </si>
  <si>
    <t>Moboma</t>
  </si>
  <si>
    <t>Pissa</t>
  </si>
  <si>
    <t>Kotto</t>
  </si>
  <si>
    <t>Siriki</t>
  </si>
  <si>
    <t>Mbolo-Pata</t>
  </si>
  <si>
    <t>Galabadja</t>
  </si>
  <si>
    <t>Galafondo</t>
  </si>
  <si>
    <t>Dilouki</t>
  </si>
  <si>
    <t>Kodi</t>
  </si>
  <si>
    <t>Lim</t>
  </si>
  <si>
    <t>Mbili</t>
  </si>
  <si>
    <t>Bilolo</t>
  </si>
  <si>
    <t>Salo</t>
  </si>
  <si>
    <t>Mboki</t>
  </si>
  <si>
    <t>Vokouma</t>
  </si>
  <si>
    <t>Ngbandinga</t>
  </si>
  <si>
    <t>Bah-Bessar</t>
  </si>
  <si>
    <t>Banh</t>
  </si>
  <si>
    <t>Bimbi</t>
  </si>
  <si>
    <t>Mom</t>
  </si>
  <si>
    <t>Nana-Barya</t>
  </si>
  <si>
    <t>Kotto-Oubangui</t>
  </si>
  <si>
    <t>Ngoumbele</t>
  </si>
  <si>
    <t>Yabongo</t>
  </si>
  <si>
    <t>ville</t>
  </si>
  <si>
    <t>kagabandoro</t>
  </si>
  <si>
    <t>meb</t>
  </si>
  <si>
    <t>oui_non</t>
  </si>
  <si>
    <t>non</t>
  </si>
  <si>
    <t>Non</t>
  </si>
  <si>
    <t>unite</t>
  </si>
  <si>
    <t>definie</t>
  </si>
  <si>
    <t>balance</t>
  </si>
  <si>
    <t>A l'aide d'une balance</t>
  </si>
  <si>
    <t>bouteille</t>
  </si>
  <si>
    <t>A l'aide du système de la bouteille</t>
  </si>
  <si>
    <t>type</t>
  </si>
  <si>
    <t>hint</t>
  </si>
  <si>
    <t>appearance</t>
  </si>
  <si>
    <t>relevant</t>
  </si>
  <si>
    <t>constraint</t>
  </si>
  <si>
    <t>choice_filter</t>
  </si>
  <si>
    <t>required</t>
  </si>
  <si>
    <t>calculation</t>
  </si>
  <si>
    <t>deviceid</t>
  </si>
  <si>
    <t>text</t>
  </si>
  <si>
    <t>q0_1_enqueteur</t>
  </si>
  <si>
    <t>minimal</t>
  </si>
  <si>
    <t>select_one org</t>
  </si>
  <si>
    <t>q0_2_organisation</t>
  </si>
  <si>
    <t>q0_2_1organisation_autre</t>
  </si>
  <si>
    <t>${q0_2_organisation}='autre'</t>
  </si>
  <si>
    <t>date</t>
  </si>
  <si>
    <t>q0_3_date</t>
  </si>
  <si>
    <t>.&lt;=today()+1</t>
  </si>
  <si>
    <t>select_one admin1</t>
  </si>
  <si>
    <t>q0_4_admin1</t>
  </si>
  <si>
    <t>select_one admin2</t>
  </si>
  <si>
    <t>q0_5_admin2</t>
  </si>
  <si>
    <t>admin1 = ${q0_4_admin1}</t>
  </si>
  <si>
    <t>select_one admin3</t>
  </si>
  <si>
    <t>q0_6_admin3</t>
  </si>
  <si>
    <t>admin2 =${q0_5_admin2}</t>
  </si>
  <si>
    <t>select_one ville</t>
  </si>
  <si>
    <t>q0_7_localite</t>
  </si>
  <si>
    <t>Entretien avec le commerçant :</t>
  </si>
  <si>
    <t>intro</t>
  </si>
  <si>
    <t>Nom du magasin</t>
  </si>
  <si>
    <t>Si pas de nom, merci d'enregistrer le nom du propriétaire /responsable</t>
  </si>
  <si>
    <t>select_multiple meb</t>
  </si>
  <si>
    <t>q1_articles_habituels</t>
  </si>
  <si>
    <t>select_one oui_non</t>
  </si>
  <si>
    <t>integer</t>
  </si>
  <si>
    <t>En XAF</t>
  </si>
  <si>
    <t>(.)&gt;=0</t>
  </si>
  <si>
    <t>selected(${q1_articles_habituels},'alim_mais')</t>
  </si>
  <si>
    <t>select_one unite</t>
  </si>
  <si>
    <t>q2_1_1_mais_unite</t>
  </si>
  <si>
    <t>Comment souhaitez-vous renseigner la mesure du maïs en grains ?</t>
  </si>
  <si>
    <t>L'unité clairement définie ne peut pas être "ngawi", "tasse", "sachet", "coro", etc. Il s'agit d'un paquet fermé sur lequel figure un poids défini.</t>
  </si>
  <si>
    <t>q2_1_1_1_mais_unite_definie</t>
  </si>
  <si>
    <t>Quel est le poids, en grammes, renseigné sur le produit ?</t>
  </si>
  <si>
    <t>1kg = 1 000g</t>
  </si>
  <si>
    <t>${q2_1_1_mais_unite} ='definie'</t>
  </si>
  <si>
    <t>(.)&gt;=10</t>
  </si>
  <si>
    <t>q2_1_1_1_mais_unite_balance</t>
  </si>
  <si>
    <t>Si les grains de maïs sont vendus par sachet ou tasse, pesez trois sachets et renseignez le poids du milieu.</t>
  </si>
  <si>
    <t>${q2_1_1_mais_unite} ='balance'</t>
  </si>
  <si>
    <t>q2_1_1_1_mais_prix</t>
  </si>
  <si>
    <t>Quel est le prix pour le poids renseigné ?</t>
  </si>
  <si>
    <t>${q2_1_1_mais_unite} ='balance' or ${q2_1_1_mais_unite} ='definie'</t>
  </si>
  <si>
    <t>q2_1_2_mais_prix_bouteille</t>
  </si>
  <si>
    <t>Quel est le prix pour la quantité dans la bouteille ?</t>
  </si>
  <si>
    <t>${q2_1_1_mais_unite} ='bouteille'</t>
  </si>
  <si>
    <t>selected(${q1_articles_habituels},'alim_manioc')</t>
  </si>
  <si>
    <t>q2_1_1_manioc_unite</t>
  </si>
  <si>
    <t>Comment souhaitez-vous renseigner la mesure du manioc cossette ?</t>
  </si>
  <si>
    <t>q2_1_1_1_manioc_unite_definie</t>
  </si>
  <si>
    <t>${q2_1_1_manioc_unite} ='definie'</t>
  </si>
  <si>
    <t>q2_1_1_1_manioc_unite_balance</t>
  </si>
  <si>
    <t>Si le manioc cossette est vendu par sachet ou tasse, pesez trois sachets et renseignez le poids du milieu.</t>
  </si>
  <si>
    <t>${q2_1_1_manioc_unite} ='balance'</t>
  </si>
  <si>
    <t>q2_1_2_manioc_prix</t>
  </si>
  <si>
    <t>Quel est le prix pour le poids renseigné?</t>
  </si>
  <si>
    <t>${q2_1_1_manioc_unite} ='balance' or ${q2_1_1_manioc_unite} ='definie'</t>
  </si>
  <si>
    <t>q2_1_2_manioc_prix_bouteille</t>
  </si>
  <si>
    <t>${q2_1_1_manioc_unite} ='bouteille'</t>
  </si>
  <si>
    <t>selected(${q1_articles_habituels},'alim_riz')</t>
  </si>
  <si>
    <t>q2_1_1_riz_unite</t>
  </si>
  <si>
    <t>Comment souhaitez-vous renseigner la mesure du riz?</t>
  </si>
  <si>
    <t>q2_1_1_1_riz_unite_definie</t>
  </si>
  <si>
    <t>${q2_1_1_riz_unite} ='definie'</t>
  </si>
  <si>
    <t>q2_1_1_1_riz_unite_balance</t>
  </si>
  <si>
    <t>Si le riz est vendu par sachet ou tasse, pesez trois sachets et renseignez le poids du milieu.</t>
  </si>
  <si>
    <t>${q2_1_1_riz_unite} ='balance'</t>
  </si>
  <si>
    <t>q2_1_2_riz_prix</t>
  </si>
  <si>
    <t>${q2_1_1_riz_unite} ='balance' or ${q2_1_1_riz_unite} ='definie'</t>
  </si>
  <si>
    <t>q2_1_2_riz_prix_bouteille</t>
  </si>
  <si>
    <t>${q2_1_1_riz_unite} ='bouteille'</t>
  </si>
  <si>
    <t>selected(${q1_articles_habituels},'alim_viande')</t>
  </si>
  <si>
    <t>q2_1_1_viande_unite</t>
  </si>
  <si>
    <t>Est-ce que la viande est vendue par paquet/tas de 1 kilogramme ?</t>
  </si>
  <si>
    <t>Sans os</t>
  </si>
  <si>
    <t>q2_1_1_1_viande_unite_autre</t>
  </si>
  <si>
    <t>Si non, veuillez préciser le poids, en grammes :</t>
  </si>
  <si>
    <t>${q2_1_1_viande_unite} ='non'</t>
  </si>
  <si>
    <t>q2_1_2_viande_prix</t>
  </si>
  <si>
    <t>selected(${q1_articles_habituels},'alim_haricot')</t>
  </si>
  <si>
    <t>q2_1_1_haricot_unite</t>
  </si>
  <si>
    <t>Comment souhaitez-vous renseigner la mesure des haricots ?</t>
  </si>
  <si>
    <t>q2_1_1_1_haricot_unite_definie</t>
  </si>
  <si>
    <t>${q2_1_1_haricot_unite} ='definie'</t>
  </si>
  <si>
    <t>q2_1_1_1_haricot_unite_balance</t>
  </si>
  <si>
    <t>Si les haricots sont vendus par sachet ou tasse, pesez trois sachets et renseignez le poids du milieu.</t>
  </si>
  <si>
    <t>${q2_1_1_haricot_unite} ='balance'</t>
  </si>
  <si>
    <t>q2_1_2_haricot_prix</t>
  </si>
  <si>
    <t>${q2_1_1_haricot_unite} ='balance' or ${q2_1_1_haricot_unite} ='definie'</t>
  </si>
  <si>
    <t>q2_1_2_haricot_prix_bouteille</t>
  </si>
  <si>
    <t>${q2_1_1_haricot_unite} ='bouteille'</t>
  </si>
  <si>
    <t>selected(${q1_articles_habituels},'alim_arachide')</t>
  </si>
  <si>
    <t>q2_1_1_arachide_unite</t>
  </si>
  <si>
    <t>Comment souhaitez-vous renseigner la mesure de l'arachide ?</t>
  </si>
  <si>
    <t>q2_1_1_1_arachide_unite_definie</t>
  </si>
  <si>
    <t>${q2_1_1_arachide_unite} ='definie'</t>
  </si>
  <si>
    <t>q2_1_1_1_arachide_unite_balance</t>
  </si>
  <si>
    <t>Si les arachides sont vendues par sachet ou tasse, pesez trois sachets et renseignez le poids du milieu.</t>
  </si>
  <si>
    <t>${q2_1_1_arachide_unite} ='balance'</t>
  </si>
  <si>
    <t>q2_1_2_arachide_prix</t>
  </si>
  <si>
    <t>${q2_1_1_arachide_unite} ='balance' or ${q2_1_1_arachide_unite} ='definie'</t>
  </si>
  <si>
    <t>q2_1_2_arachide_prix_bouteille</t>
  </si>
  <si>
    <t>${q2_1_1_arachide_unite} ='bouteille'</t>
  </si>
  <si>
    <t>selected(${q1_articles_habituels},'alim_huile_vegetale')</t>
  </si>
  <si>
    <t>q2_1_1_huile_vegetale_unite</t>
  </si>
  <si>
    <t>Est-ce que l'huile végétale est une bouteille de 1L ?</t>
  </si>
  <si>
    <t>q2_1_1_1_huile_vegetale_unite_autre</t>
  </si>
  <si>
    <t>Si non, veuillez préciser la quantité en litres :</t>
  </si>
  <si>
    <t>${q2_1_1_huile_vegetale_unite} ='non'</t>
  </si>
  <si>
    <t>q2_1_2_huile_vegetale_prix</t>
  </si>
  <si>
    <t>selected(${q1_articles_habituels}, 'wash_savon')</t>
  </si>
  <si>
    <t>q2_1_1_savon_unite</t>
  </si>
  <si>
    <t>Est-ce que le savon fait 200g ?</t>
  </si>
  <si>
    <t>Savon semi-industriel</t>
  </si>
  <si>
    <t>q2_1_1_1_savon_unite_autre</t>
  </si>
  <si>
    <t>${q2_1_1_savon_unite} ='non'</t>
  </si>
  <si>
    <t>q2_1_2_savon_prix</t>
  </si>
  <si>
    <t>selected(${q1_articles_habituels}, 'combustible_essence')</t>
  </si>
  <si>
    <t>q2_1_1_essence_unite</t>
  </si>
  <si>
    <t>Est-ce que l'essence est vendue par litre ?</t>
  </si>
  <si>
    <t>q2_1_1_1_essence_unite_autre</t>
  </si>
  <si>
    <t>${q2_1_1_essence_unite} ='non'</t>
  </si>
  <si>
    <t>q2_1_2_essence_prix</t>
  </si>
  <si>
    <t>commentaire</t>
  </si>
  <si>
    <t>Moustiquaire</t>
  </si>
  <si>
    <t xml:space="preserve">Arachide </t>
  </si>
  <si>
    <t xml:space="preserve">Huile Végétale </t>
  </si>
  <si>
    <t xml:space="preserve">Zémio </t>
  </si>
  <si>
    <t xml:space="preserve">TOTAL </t>
  </si>
  <si>
    <t>Min</t>
  </si>
  <si>
    <t>Max</t>
  </si>
  <si>
    <t>Diff</t>
  </si>
  <si>
    <t>Non pris en compte dans l'analyse car données manquantes</t>
  </si>
  <si>
    <t xml:space="preserve">Marchés </t>
  </si>
  <si>
    <t xml:space="preserve">Juin </t>
  </si>
  <si>
    <t xml:space="preserve">Juillet </t>
  </si>
  <si>
    <t>Septembre</t>
  </si>
  <si>
    <t xml:space="preserve">Octobre </t>
  </si>
  <si>
    <t xml:space="preserve">Evolution juin-juillet </t>
  </si>
  <si>
    <t>Evolution juillet-août</t>
  </si>
  <si>
    <t>Evolution août-sept</t>
  </si>
  <si>
    <t>Non évalué</t>
  </si>
  <si>
    <t xml:space="preserve">Obo </t>
  </si>
  <si>
    <t xml:space="preserve">National </t>
  </si>
  <si>
    <t xml:space="preserve">Légende : </t>
  </si>
  <si>
    <t>Médiane nationale</t>
  </si>
  <si>
    <t>Théière / Bouta</t>
  </si>
  <si>
    <t xml:space="preserve">Août </t>
  </si>
  <si>
    <t xml:space="preserve">Septembre </t>
  </si>
  <si>
    <t>Novembre</t>
  </si>
  <si>
    <t>Janvier 2020</t>
  </si>
  <si>
    <t xml:space="preserve">Evolution sept-oct </t>
  </si>
  <si>
    <t xml:space="preserve">Evolution oct-nov </t>
  </si>
  <si>
    <t xml:space="preserve">Evolution nov-janv </t>
  </si>
  <si>
    <t>National</t>
  </si>
  <si>
    <t>Evolution produits supplémentaires</t>
  </si>
  <si>
    <t>Produits</t>
  </si>
  <si>
    <t>500g</t>
  </si>
  <si>
    <t>150g</t>
  </si>
  <si>
    <t>1kg</t>
  </si>
  <si>
    <t>1L</t>
  </si>
  <si>
    <t>Evolution produits alimentaires</t>
  </si>
  <si>
    <t xml:space="preserve">Maïs </t>
  </si>
  <si>
    <t>Evolution produits non-alimentaires</t>
  </si>
  <si>
    <t>Evolution produits hygiène</t>
  </si>
  <si>
    <t>Seau</t>
  </si>
  <si>
    <t>Juin 2019</t>
  </si>
  <si>
    <t>Juillet 2019</t>
  </si>
  <si>
    <t>Août 2019</t>
  </si>
  <si>
    <t>Septembre  2019</t>
  </si>
  <si>
    <t xml:space="preserve">Octobre 2019 </t>
  </si>
  <si>
    <t>Novembre 2019</t>
  </si>
  <si>
    <t>Octobre 2019</t>
  </si>
  <si>
    <t>Septembre 2019</t>
  </si>
  <si>
    <t xml:space="preserve">Juillet 2019 </t>
  </si>
  <si>
    <t xml:space="preserve">Juin 2019 </t>
  </si>
  <si>
    <t>Février 2020</t>
  </si>
  <si>
    <t>Légende</t>
  </si>
  <si>
    <t>Huile Végétale 
(5L par mois)</t>
  </si>
  <si>
    <t>350g</t>
  </si>
  <si>
    <t>Cotations</t>
  </si>
  <si>
    <t>Nombre de cotations disponibles par produit, par localité, pour le mois étudié.</t>
  </si>
  <si>
    <t>Prix Min-Max</t>
  </si>
  <si>
    <t>Prix minimum et maximum disponibles par produit, par localité, pour le mois étudié.</t>
  </si>
  <si>
    <t>Evolution tous produits</t>
  </si>
  <si>
    <t>Evolution en valeur absolue, et en pourcentage, de chaque produits, par marché, depuis juin 2019.
Cette section inclut le calcul du coût médian des produits supplémentaires - également considérés comme des biens de première nécessité en République Centrafricaine. Ils fournissent des informations complémentaires sur l'état des marchés dans le pays.</t>
  </si>
  <si>
    <t>Viande</t>
  </si>
  <si>
    <t>Mars 2020</t>
  </si>
  <si>
    <t>Maïs en grains
(12 kg par mois)</t>
  </si>
  <si>
    <t>Riz
(15 kg par mois)</t>
  </si>
  <si>
    <t>Haricot 
(18 kg par mois)</t>
  </si>
  <si>
    <t>Savon 
(10 par mois)</t>
  </si>
  <si>
    <t>Unité utilisée pour l'enquête</t>
  </si>
  <si>
    <t/>
  </si>
  <si>
    <t>(1) : évolution calculée selon les unités du MEB de 2019. S'applique aux mois précédents</t>
  </si>
  <si>
    <t>(2) : évolution calculée selon les unités du MEB de 2020. S'appliquera ensuite aux mois suivants</t>
  </si>
  <si>
    <r>
      <rPr>
        <b/>
        <u/>
        <sz val="11"/>
        <rFont val="Arial Narrow"/>
        <family val="2"/>
      </rPr>
      <t xml:space="preserve">Note pour le lecteur </t>
    </r>
    <r>
      <rPr>
        <sz val="11"/>
        <rFont val="Arial Narrow"/>
        <family val="2"/>
      </rPr>
      <t>: les prix affichés pour les mois de JUIN 2019, à JANVIER 2020 inclus, correspondent aux unités du MEB validées en 2019. Les prix affichés à partir de FEVRIER 2020 sont calculés selon les nouvelles unités du MEB, validées en mars 2020</t>
    </r>
  </si>
  <si>
    <t>Evolution janv-février (1)</t>
  </si>
  <si>
    <t>Evolution février-mars (2)</t>
  </si>
  <si>
    <t>$given_name</t>
  </si>
  <si>
    <t>begin_group</t>
  </si>
  <si>
    <t>info_general</t>
  </si>
  <si>
    <t>INFORMATIONS GENERALES</t>
  </si>
  <si>
    <t>true</t>
  </si>
  <si>
    <t>end_group</t>
  </si>
  <si>
    <t>entretien_commercant</t>
  </si>
  <si>
    <t>Parmi les articles suivants, lesquels avez-vous en magasin aujourd'hui ?</t>
  </si>
  <si>
    <t>maïs</t>
  </si>
  <si>
    <t>Quel est le poids, en grammes ?</t>
  </si>
  <si>
    <t>manioc</t>
  </si>
  <si>
    <t>riz</t>
  </si>
  <si>
    <t>viande</t>
  </si>
  <si>
    <t>haricot</t>
  </si>
  <si>
    <t>arachide</t>
  </si>
  <si>
    <t>huile végétale</t>
  </si>
  <si>
    <t>savon</t>
  </si>
  <si>
    <t>S'il s'agit d'un cartons précier le nombre de savons dans le carton.</t>
  </si>
  <si>
    <t>essence</t>
  </si>
  <si>
    <t xml:space="preserve">essence </t>
  </si>
  <si>
    <t>Entretien avec le commerçant</t>
  </si>
  <si>
    <t>crs</t>
  </si>
  <si>
    <t>CRS</t>
  </si>
  <si>
    <t>tearfund</t>
  </si>
  <si>
    <t>TEARFUND</t>
  </si>
  <si>
    <t>Plan International</t>
  </si>
  <si>
    <t>ombella_mpoko</t>
  </si>
  <si>
    <t>lobaye</t>
  </si>
  <si>
    <t>mambere_kadei</t>
  </si>
  <si>
    <t>nana_mambere</t>
  </si>
  <si>
    <t>sangha_mbaere</t>
  </si>
  <si>
    <t>ouham_pende</t>
  </si>
  <si>
    <t>ouham</t>
  </si>
  <si>
    <t>kemo</t>
  </si>
  <si>
    <t xml:space="preserve">nana_gribizi </t>
  </si>
  <si>
    <t>ouaka</t>
  </si>
  <si>
    <t>bamingui_bangoran</t>
  </si>
  <si>
    <t>haute_kotto</t>
  </si>
  <si>
    <t>vakaga</t>
  </si>
  <si>
    <t>basse_kotto</t>
  </si>
  <si>
    <t>mbomou</t>
  </si>
  <si>
    <t>haut_mbomou</t>
  </si>
  <si>
    <t xml:space="preserve">bangui </t>
  </si>
  <si>
    <t xml:space="preserve">bimbo </t>
  </si>
  <si>
    <t>damara</t>
  </si>
  <si>
    <t>bogangolo</t>
  </si>
  <si>
    <t>boali</t>
  </si>
  <si>
    <t>yaloke</t>
  </si>
  <si>
    <t>mongoumb</t>
  </si>
  <si>
    <t>boda</t>
  </si>
  <si>
    <t>boganangine</t>
  </si>
  <si>
    <t>boganda</t>
  </si>
  <si>
    <t>berberati</t>
  </si>
  <si>
    <t>gamboula</t>
  </si>
  <si>
    <t>carnot</t>
  </si>
  <si>
    <t>amada_gaza</t>
  </si>
  <si>
    <t xml:space="preserve">sosso_nakombo </t>
  </si>
  <si>
    <t>dede_mokouba</t>
  </si>
  <si>
    <t>gadzi</t>
  </si>
  <si>
    <t>baoro</t>
  </si>
  <si>
    <t>baboua</t>
  </si>
  <si>
    <t>abba</t>
  </si>
  <si>
    <t>nola</t>
  </si>
  <si>
    <t>bambio</t>
  </si>
  <si>
    <t>bayanga</t>
  </si>
  <si>
    <t>bozoum</t>
  </si>
  <si>
    <t>koui</t>
  </si>
  <si>
    <t>ngaoundaye</t>
  </si>
  <si>
    <t>bossemtele</t>
  </si>
  <si>
    <t>nana_bakassa</t>
  </si>
  <si>
    <t>markounda</t>
  </si>
  <si>
    <t>nangha_boguila</t>
  </si>
  <si>
    <t>bouca</t>
  </si>
  <si>
    <t xml:space="preserve">batangafo </t>
  </si>
  <si>
    <t xml:space="preserve">kabo </t>
  </si>
  <si>
    <t xml:space="preserve">kemo </t>
  </si>
  <si>
    <t>dekoa</t>
  </si>
  <si>
    <t>mala</t>
  </si>
  <si>
    <t xml:space="preserve">ndoukou </t>
  </si>
  <si>
    <t>kaga_bandoro</t>
  </si>
  <si>
    <t>mbres</t>
  </si>
  <si>
    <t xml:space="preserve">bambari </t>
  </si>
  <si>
    <t>bakala</t>
  </si>
  <si>
    <t xml:space="preserve">grimari </t>
  </si>
  <si>
    <t>mdele</t>
  </si>
  <si>
    <t>bamingui</t>
  </si>
  <si>
    <t>ouadda</t>
  </si>
  <si>
    <t>yalinga</t>
  </si>
  <si>
    <t>birao</t>
  </si>
  <si>
    <t>ouanda_djalle</t>
  </si>
  <si>
    <t>mobaye</t>
  </si>
  <si>
    <t>kembe</t>
  </si>
  <si>
    <t>mingala</t>
  </si>
  <si>
    <t xml:space="preserve">zangba </t>
  </si>
  <si>
    <t xml:space="preserve">satema </t>
  </si>
  <si>
    <t xml:space="preserve">ouango </t>
  </si>
  <si>
    <t xml:space="preserve">gambo </t>
  </si>
  <si>
    <t>rafai</t>
  </si>
  <si>
    <t>bakouma</t>
  </si>
  <si>
    <t xml:space="preserve">bambouti </t>
  </si>
  <si>
    <t>djema</t>
  </si>
  <si>
    <t>nadziboro</t>
  </si>
  <si>
    <t>bakou</t>
  </si>
  <si>
    <t>bangui_kette</t>
  </si>
  <si>
    <t>Bangui-Kette</t>
  </si>
  <si>
    <t>guiligui</t>
  </si>
  <si>
    <t>yambele_ewou</t>
  </si>
  <si>
    <t>Yambele-Ewou</t>
  </si>
  <si>
    <t>haute_Boumbe</t>
  </si>
  <si>
    <t>Haute-Boumbe</t>
  </si>
  <si>
    <t>bingue</t>
  </si>
  <si>
    <t>Bingue</t>
  </si>
  <si>
    <t>fo</t>
  </si>
  <si>
    <t>goudrot</t>
  </si>
  <si>
    <t>kounde</t>
  </si>
  <si>
    <t>Kounde</t>
  </si>
  <si>
    <t>koudou_bego</t>
  </si>
  <si>
    <t>Koudou-Bego</t>
  </si>
  <si>
    <t>danga_gboudou</t>
  </si>
  <si>
    <t>haute_baidou</t>
  </si>
  <si>
    <t>Haute-Baidou</t>
  </si>
  <si>
    <t>ngougbia</t>
  </si>
  <si>
    <t>pladama_ouaka</t>
  </si>
  <si>
    <t>mbaere</t>
  </si>
  <si>
    <t>Mbaere</t>
  </si>
  <si>
    <t>lili</t>
  </si>
  <si>
    <t>bambouti</t>
  </si>
  <si>
    <t>vassako</t>
  </si>
  <si>
    <t>sayo_niakari</t>
  </si>
  <si>
    <t>Sayo-Niakari</t>
  </si>
  <si>
    <t>voungba_balifondo</t>
  </si>
  <si>
    <t>zangandou</t>
  </si>
  <si>
    <t>bawi_tedoa</t>
  </si>
  <si>
    <t>Bawi-Tedoa</t>
  </si>
  <si>
    <t>yoro_samba_bougoulou</t>
  </si>
  <si>
    <t>Yoro-Samba-Bougoulou</t>
  </si>
  <si>
    <t>bakassa</t>
  </si>
  <si>
    <t>batangafo</t>
  </si>
  <si>
    <t>bede</t>
  </si>
  <si>
    <t>Bede</t>
  </si>
  <si>
    <t>hama</t>
  </si>
  <si>
    <t>ouassi</t>
  </si>
  <si>
    <t>yobe_sangha</t>
  </si>
  <si>
    <t>Yobe-Sangha</t>
  </si>
  <si>
    <t>basse_batouri</t>
  </si>
  <si>
    <t>basse_mambere</t>
  </si>
  <si>
    <t>Basse-Mambere</t>
  </si>
  <si>
    <t>haute_batouri</t>
  </si>
  <si>
    <t>ouakanga</t>
  </si>
  <si>
    <t>bimbo</t>
  </si>
  <si>
    <t>ouandja</t>
  </si>
  <si>
    <t>ridina</t>
  </si>
  <si>
    <t>loura</t>
  </si>
  <si>
    <t>pende</t>
  </si>
  <si>
    <t>Pende</t>
  </si>
  <si>
    <t>boganangone</t>
  </si>
  <si>
    <t>ben_zambe</t>
  </si>
  <si>
    <t>Ben-Zambe</t>
  </si>
  <si>
    <t>koro_mpoko</t>
  </si>
  <si>
    <t>Koro-Mpoko</t>
  </si>
  <si>
    <t>ndoro_mboli</t>
  </si>
  <si>
    <t>Ndoro-Mboli</t>
  </si>
  <si>
    <t>ouham_bac</t>
  </si>
  <si>
    <t>Ouham-Bac</t>
  </si>
  <si>
    <t>soumbe</t>
  </si>
  <si>
    <t>Soumbe</t>
  </si>
  <si>
    <t>la_mbi</t>
  </si>
  <si>
    <t>La-Mbi</t>
  </si>
  <si>
    <t>binon</t>
  </si>
  <si>
    <t>bea_nana</t>
  </si>
  <si>
    <t>Bea-Nana</t>
  </si>
  <si>
    <t>doaka_koursou</t>
  </si>
  <si>
    <t>herman_brousse</t>
  </si>
  <si>
    <t>niem_yelewa</t>
  </si>
  <si>
    <t>yenga</t>
  </si>
  <si>
    <t>Yenga</t>
  </si>
  <si>
    <t>zotoua_bangarem</t>
  </si>
  <si>
    <t>bouca_bobo</t>
  </si>
  <si>
    <t>Bouca-Bobo</t>
  </si>
  <si>
    <t>fafa_boungou</t>
  </si>
  <si>
    <t>Fafa-Boungou</t>
  </si>
  <si>
    <t>lady_gbawi</t>
  </si>
  <si>
    <t>Lady-Gbawi</t>
  </si>
  <si>
    <t>ouham_fafa</t>
  </si>
  <si>
    <t>Ouham-Fafa</t>
  </si>
  <si>
    <t>birvan_bole</t>
  </si>
  <si>
    <t>Birvan-Bole</t>
  </si>
  <si>
    <t>danayere</t>
  </si>
  <si>
    <t>Danayere</t>
  </si>
  <si>
    <t>dan_gbabiri</t>
  </si>
  <si>
    <t>kouazo</t>
  </si>
  <si>
    <t>daba_nydou</t>
  </si>
  <si>
    <t>Daba-Nydou</t>
  </si>
  <si>
    <t>daho_mboutou</t>
  </si>
  <si>
    <t>samba_boungou</t>
  </si>
  <si>
    <t>senkpa_mbaere</t>
  </si>
  <si>
    <t>Senkpa-Mbaere</t>
  </si>
  <si>
    <t>haute_kadei</t>
  </si>
  <si>
    <t>Haute-Kadei</t>
  </si>
  <si>
    <t>guiffa</t>
  </si>
  <si>
    <t>tilo</t>
  </si>
  <si>
    <t>Djema</t>
  </si>
  <si>
    <t>mbali</t>
  </si>
  <si>
    <t>topia</t>
  </si>
  <si>
    <t>gambo</t>
  </si>
  <si>
    <t>ngandou</t>
  </si>
  <si>
    <t>basse_boumne</t>
  </si>
  <si>
    <t>Basse-Boumne</t>
  </si>
  <si>
    <t>grimari</t>
  </si>
  <si>
    <t>kobadja</t>
  </si>
  <si>
    <t>lissa</t>
  </si>
  <si>
    <t>pouyamba</t>
  </si>
  <si>
    <t>baidou_ngoumbourou</t>
  </si>
  <si>
    <t>Baidou-Ngoumbourou</t>
  </si>
  <si>
    <t>yengou</t>
  </si>
  <si>
    <t>Yengou</t>
  </si>
  <si>
    <t>ouaki</t>
  </si>
  <si>
    <t>kabo</t>
  </si>
  <si>
    <t>sido</t>
  </si>
  <si>
    <t>nana_gribizi</t>
  </si>
  <si>
    <t>botto</t>
  </si>
  <si>
    <t>grivai_pamia</t>
  </si>
  <si>
    <t>Grivai-Pamia</t>
  </si>
  <si>
    <t>nana_outa</t>
  </si>
  <si>
    <t>ndenga</t>
  </si>
  <si>
    <t>Kembe</t>
  </si>
  <si>
    <t>mboui</t>
  </si>
  <si>
    <t>azengue_mindou</t>
  </si>
  <si>
    <t>Azengue-Mindou</t>
  </si>
  <si>
    <t>cochio_toulou</t>
  </si>
  <si>
    <t xml:space="preserve">kouango </t>
  </si>
  <si>
    <t>nana_markounda</t>
  </si>
  <si>
    <t>Nana-Markounda</t>
  </si>
  <si>
    <t>bale_loko</t>
  </si>
  <si>
    <t>Bale-Loko</t>
  </si>
  <si>
    <t>bogongo_gaza</t>
  </si>
  <si>
    <t>Bogongo-Gaza</t>
  </si>
  <si>
    <t>lesse</t>
  </si>
  <si>
    <t>Lesse</t>
  </si>
  <si>
    <t>mbata</t>
  </si>
  <si>
    <t>moboma</t>
  </si>
  <si>
    <t>pissa</t>
  </si>
  <si>
    <t>Mbres</t>
  </si>
  <si>
    <t>kotto</t>
  </si>
  <si>
    <t>seliba</t>
  </si>
  <si>
    <t>Seliba</t>
  </si>
  <si>
    <t>siriki</t>
  </si>
  <si>
    <t>mbeima</t>
  </si>
  <si>
    <t>Mbeima</t>
  </si>
  <si>
    <t>mongoumba</t>
  </si>
  <si>
    <t>Nangha-Boguila</t>
  </si>
  <si>
    <t>dar_el_kouti</t>
  </si>
  <si>
    <t>Dar-El-Kouti</t>
  </si>
  <si>
    <t>ndele</t>
  </si>
  <si>
    <t>mbolo_pata</t>
  </si>
  <si>
    <t>galabadja</t>
  </si>
  <si>
    <t>ndjoukou</t>
  </si>
  <si>
    <t>galafondo</t>
  </si>
  <si>
    <t>dilouki</t>
  </si>
  <si>
    <t>kodi</t>
  </si>
  <si>
    <t>lim</t>
  </si>
  <si>
    <t>mbili</t>
  </si>
  <si>
    <t>yeme</t>
  </si>
  <si>
    <t>Yeme</t>
  </si>
  <si>
    <t>bilolo</t>
  </si>
  <si>
    <t>salo</t>
  </si>
  <si>
    <t>mboki</t>
  </si>
  <si>
    <t>ouandja_kotto</t>
  </si>
  <si>
    <t>Ouandja-Kotto</t>
  </si>
  <si>
    <t>vokouma</t>
  </si>
  <si>
    <t>ngbandinga</t>
  </si>
  <si>
    <t>ouango</t>
  </si>
  <si>
    <t>bah_bessar</t>
  </si>
  <si>
    <t>banh</t>
  </si>
  <si>
    <t>bimbi</t>
  </si>
  <si>
    <t>male</t>
  </si>
  <si>
    <t>Male</t>
  </si>
  <si>
    <t>mia_pende</t>
  </si>
  <si>
    <t>Mia-Pende</t>
  </si>
  <si>
    <t>mom</t>
  </si>
  <si>
    <t>nana_barya</t>
  </si>
  <si>
    <t>kotto_oubangui</t>
  </si>
  <si>
    <t>satema</t>
  </si>
  <si>
    <t>ngoumbele</t>
  </si>
  <si>
    <t>basse_kadei</t>
  </si>
  <si>
    <t>Basse-Kadei</t>
  </si>
  <si>
    <t>sosso_nakombo</t>
  </si>
  <si>
    <t>guezeli</t>
  </si>
  <si>
    <t>Guezeli</t>
  </si>
  <si>
    <t>Yaloke</t>
  </si>
  <si>
    <t>ouambe</t>
  </si>
  <si>
    <t>Ouambe</t>
  </si>
  <si>
    <t>zangba</t>
  </si>
  <si>
    <t>yabongo</t>
  </si>
  <si>
    <t>bangui_1</t>
  </si>
  <si>
    <t>bangui_2</t>
  </si>
  <si>
    <t>bangui_3</t>
  </si>
  <si>
    <t>bangui_4</t>
  </si>
  <si>
    <t>bangui_5</t>
  </si>
  <si>
    <t>bangui_6</t>
  </si>
  <si>
    <t>bangui_7</t>
  </si>
  <si>
    <t>bangui_8</t>
  </si>
  <si>
    <t>Berberati</t>
  </si>
  <si>
    <t xml:space="preserve">Bimbo </t>
  </si>
  <si>
    <t xml:space="preserve">Grâce à un paquet / clairement défini avec un poids inscrit dessus </t>
  </si>
  <si>
    <t>Bégoua</t>
  </si>
  <si>
    <t>Eau</t>
  </si>
  <si>
    <t>Nb de commerçants rapportant une réduction du nombre de leurs clients au cours des 2 dernières semaines</t>
  </si>
  <si>
    <t>En %</t>
  </si>
  <si>
    <t>20L</t>
  </si>
  <si>
    <t xml:space="preserve">Raison 3 </t>
  </si>
  <si>
    <t>marché_central</t>
  </si>
  <si>
    <t>wash_eau</t>
  </si>
  <si>
    <t>je_n_ai_pas_de_fournisseur</t>
  </si>
  <si>
    <t>Indicateurs</t>
  </si>
  <si>
    <t>Est-ce que l'eau est vendue dans un bidon de 20 litres ?</t>
  </si>
  <si>
    <t>Avez-vous remarqué une réduction du nombre de vos clients au cours des 2 dernières semaines ?</t>
  </si>
  <si>
    <t>Savez-vous s'il y a des commerçants qui ont fermé leur commerce au cours des 2 dernières semaines dans cette localité?</t>
  </si>
  <si>
    <t>Marché Central</t>
  </si>
  <si>
    <t>Eau - Bidon de 20 litres</t>
  </si>
  <si>
    <t>DCA</t>
  </si>
  <si>
    <t>marché_secondaire</t>
  </si>
  <si>
    <t>FCA</t>
  </si>
  <si>
    <r>
      <rPr>
        <u/>
        <sz val="11"/>
        <color theme="1"/>
        <rFont val="Arial Narrow"/>
        <family val="2"/>
      </rPr>
      <t>N.B.</t>
    </r>
    <r>
      <rPr>
        <sz val="11"/>
        <color theme="1"/>
        <rFont val="Arial Narrow"/>
        <family val="2"/>
      </rPr>
      <t xml:space="preserve">: Pour les collectes réalisées à la moitié du mois, </t>
    </r>
    <r>
      <rPr>
        <b/>
        <sz val="11"/>
        <color theme="1"/>
        <rFont val="Arial Narrow"/>
        <family val="2"/>
      </rPr>
      <t>3 cotations minimum</t>
    </r>
    <r>
      <rPr>
        <sz val="11"/>
        <color theme="1"/>
        <rFont val="Arial Narrow"/>
        <family val="2"/>
      </rPr>
      <t xml:space="preserve"> devaient être collectées par produit - et non pas 5 cotations, comme pour les enquêtes réalisées à la fin du mois.</t>
    </r>
  </si>
  <si>
    <r>
      <rPr>
        <u/>
        <sz val="11"/>
        <color theme="1"/>
        <rFont val="Arial Narrow"/>
        <family val="2"/>
      </rPr>
      <t>N.B.</t>
    </r>
    <r>
      <rPr>
        <sz val="11"/>
        <color theme="1"/>
        <rFont val="Arial Narrow"/>
        <family val="2"/>
      </rPr>
      <t>: prix convertis selon les unités du PMAS, pour les produits du PMAS renseignés dans les enquêtes de la mi-avril.</t>
    </r>
  </si>
  <si>
    <t>Evolution mars / mi-avril</t>
  </si>
  <si>
    <t>Mi-Avril 2020</t>
  </si>
  <si>
    <t>non-enquêté</t>
  </si>
  <si>
    <t>non-renseigné</t>
  </si>
  <si>
    <t>Moins de 3 cotations rapportées - calcul de la médiane non-applicable</t>
  </si>
  <si>
    <t>Aucune cotation rapportée - calcul de la médiane non-applicable</t>
  </si>
  <si>
    <t>Lorsque la médiane n'a pas été calculée cela signifie que REACH ne disposait pas de suffisament de cotations pour calculer le coût médian de l'article (3 minimum pour les enquêtes de la moitié du mois) comme le prévoit la méthodologie.</t>
  </si>
  <si>
    <t>Eau - Bidon de 20 Litres</t>
  </si>
  <si>
    <t>(produit nouvellement inclus, à partir des enquêtes de la mi-avril, dans le contexte du Covid-19)</t>
  </si>
  <si>
    <t>INDICATEURS - EVOLUTION DU NOMBRE DE CLIENTS, DE MARCHANDS ET DU PRIX DES TRANPORTS</t>
  </si>
  <si>
    <t>Nb total de commerçants interrogés</t>
  </si>
  <si>
    <t>Nb de commerçants rapportant la fermeture de commerces de leurs collègues dans la localité au cours des 2 dernières semaines</t>
  </si>
  <si>
    <t>Evolution du nombre de commerçants - Par ville, en %</t>
  </si>
  <si>
    <t>Evolution du nombre de clients - Par ville, en %</t>
  </si>
  <si>
    <t>select_one market_size</t>
  </si>
  <si>
    <t>Type de marché</t>
  </si>
  <si>
    <t>eau</t>
  </si>
  <si>
    <t>selected(${q1_articles_habituels}, 'wash_eau')</t>
  </si>
  <si>
    <t>q2_1_1_eau_unite</t>
  </si>
  <si>
    <t>q2_1_1_1_eau_unite_autre</t>
  </si>
  <si>
    <t>${q2_1_1_eau_unite} ='non'</t>
  </si>
  <si>
    <t>q2_1_2_eau_prix</t>
  </si>
  <si>
    <t>q3_1_1_evolution_nombre_clients</t>
  </si>
  <si>
    <t>q3_1_2_evolution_nombre_clients_raisons</t>
  </si>
  <si>
    <t>${q3_1_1_evolution_nombre_clients} ='oui'</t>
  </si>
  <si>
    <t>q4_1_1_evolution_nombre_commercants</t>
  </si>
  <si>
    <t>q4_1_2_evolution_nombre_commercants_raisons</t>
  </si>
  <si>
    <t>${q4_1_1_evolution_nombre_commercants} ='oui'</t>
  </si>
  <si>
    <t>q5_1_1_evolution_prix_transports_entrepot_marche</t>
  </si>
  <si>
    <t>q5_1_2_evolution_prix_transports_raisons_1</t>
  </si>
  <si>
    <t>${q5_1_1_evolution_prix_transports_entrepot_marche} ='oui'</t>
  </si>
  <si>
    <t>begoua</t>
  </si>
  <si>
    <t xml:space="preserve">Bangui - Arrondissement 1 </t>
  </si>
  <si>
    <t>Bangui - Arrondissement 2</t>
  </si>
  <si>
    <t>Bangui - Arrondissement 3</t>
  </si>
  <si>
    <t>Bangui - Arrondissement 4</t>
  </si>
  <si>
    <t>Bangui - Arrondissement 5</t>
  </si>
  <si>
    <t>Bangui - Arrondissement 6</t>
  </si>
  <si>
    <t>Bangui - Arrondissement 7</t>
  </si>
  <si>
    <t>Bangui - Arrondissement 8</t>
  </si>
  <si>
    <t>market_size</t>
  </si>
  <si>
    <t>Marché secondaire</t>
  </si>
  <si>
    <t>oui_non_pas_de_fournisseur</t>
  </si>
  <si>
    <t>Je n'ai pas de fournisseur</t>
  </si>
  <si>
    <t>Coût médian - unités du PMAS</t>
  </si>
  <si>
    <t>Données nettoyées</t>
  </si>
  <si>
    <t>Informations Générales</t>
  </si>
  <si>
    <t>Disponibilté</t>
  </si>
  <si>
    <t>Eau-Bidon de 20L</t>
  </si>
  <si>
    <t>Parmi les articles suivants, lesquels avez-vous en magasin aujourd'hui ?/Maïs en grains</t>
  </si>
  <si>
    <t>Parmi les articles suivants, lesquels avez-vous en magasin aujourd'hui ?/Manioc cossette</t>
  </si>
  <si>
    <t>Parmi les articles suivants, lesquels avez-vous en magasin aujourd'hui ?/Riz</t>
  </si>
  <si>
    <t>Parmi les articles suivants, lesquels avez-vous en magasin aujourd'hui ?/Haricot</t>
  </si>
  <si>
    <t>Parmi les articles suivants, lesquels avez-vous en magasin aujourd'hui ?/Arachide</t>
  </si>
  <si>
    <t>Parmi les articles suivants, lesquels avez-vous en magasin aujourd'hui ?/Viande</t>
  </si>
  <si>
    <t>Parmi les articles suivants, lesquels avez-vous en magasin aujourd'hui ?/Huile végétale</t>
  </si>
  <si>
    <t>Parmi les articles suivants, lesquels avez-vous en magasin aujourd'hui ?/Savon</t>
  </si>
  <si>
    <t>Parmi les articles suivants, lesquels avez-vous en magasin aujourd'hui ?/Eau - Bidon de 20 litres</t>
  </si>
  <si>
    <t>Parmi les articles suivants, lesquels avez-vous en magasin aujourd'hui ?/Essence</t>
  </si>
  <si>
    <t>Quelles sont les causes de la réduction du nombre de vos clients ?</t>
  </si>
  <si>
    <t>Si autre, veuillez préciser:</t>
  </si>
  <si>
    <t>Quelles sont les causes de la fermeture de leur commerce ?</t>
  </si>
  <si>
    <t>A quoi est due cette augmentation ?</t>
  </si>
  <si>
    <t>Le prix du carburant a augmenté</t>
  </si>
  <si>
    <t>Les clients manquent de moyens financiers pour acheter des produits</t>
  </si>
  <si>
    <t>Les clients manquent de moyens financiers pour le transport jusqu'au marché</t>
  </si>
  <si>
    <t>NRC</t>
  </si>
  <si>
    <t>Je ne sais pas, je ne souhaite pas répondre</t>
  </si>
  <si>
    <t>Les routes sont impraticables (mauvais état)</t>
  </si>
  <si>
    <t>ARS</t>
  </si>
  <si>
    <t>J'ai des problèmes logistiques/mécaniques avec mon véhicule</t>
  </si>
  <si>
    <t>approvisionnement_Coronavirus</t>
  </si>
  <si>
    <t>Evolution mi-avril / mi-mai</t>
  </si>
  <si>
    <t>Fin Avril 2020</t>
  </si>
  <si>
    <t>Evolution mi-avril / fin-avril</t>
  </si>
  <si>
    <t>Evolution mars/ fin-avril</t>
  </si>
  <si>
    <t>Evolution mi-avril/ fin-avril</t>
  </si>
  <si>
    <t>Mi-Mai 2020</t>
  </si>
  <si>
    <t>Principales raisons évoquées - en % de ceux ayant répondu positivement</t>
  </si>
  <si>
    <t>Nom de l'enquêteur:</t>
  </si>
  <si>
    <t>q0_8_market_size</t>
  </si>
  <si>
    <t>Si non, veuillez préciser sous quelle forme il est vendu :</t>
  </si>
  <si>
    <t>select_multiple clients</t>
  </si>
  <si>
    <t>q3_1_2_evolution_nombre_clients_raisons_autre</t>
  </si>
  <si>
    <t>${q3_1_2_evolution_nombre_clients_raisons} = 'autre'</t>
  </si>
  <si>
    <t>select_multiple commercants</t>
  </si>
  <si>
    <t>q4_1_2_evolution_nombre_commercants_raisons_autre</t>
  </si>
  <si>
    <t>${q4_1_2_evolution_nombre_commercants_raisons} = 'autre'</t>
  </si>
  <si>
    <t>select_multiple transports</t>
  </si>
  <si>
    <t>q5_1_2_evolution_prix_transports_raisons_1_autre</t>
  </si>
  <si>
    <t>ars</t>
  </si>
  <si>
    <t>mercy corps</t>
  </si>
  <si>
    <t>Mercy Corps</t>
  </si>
  <si>
    <t>dca</t>
  </si>
  <si>
    <t>fca</t>
  </si>
  <si>
    <t xml:space="preserve">clients </t>
  </si>
  <si>
    <t>moyens_financiers</t>
  </si>
  <si>
    <t>moyens_financiers_transport</t>
  </si>
  <si>
    <t>insécurité</t>
  </si>
  <si>
    <t xml:space="preserve">Autre (précisez) </t>
  </si>
  <si>
    <t>nsp</t>
  </si>
  <si>
    <t>commercants</t>
  </si>
  <si>
    <t>vente_domicile_Coronavirus</t>
  </si>
  <si>
    <t>transports</t>
  </si>
  <si>
    <t>augmentation_prix_carburant</t>
  </si>
  <si>
    <t>routes_impraticables</t>
  </si>
  <si>
    <t>problèmes_logistiques</t>
  </si>
  <si>
    <t>uuidor id unique</t>
  </si>
  <si>
    <t>nom de la question</t>
  </si>
  <si>
    <t>Raison (ex: erreur de saisie, pas de correction nécessaire etc.)</t>
  </si>
  <si>
    <t>Comment la nouvelle valeur à été estimé / commentaires</t>
  </si>
  <si>
    <t>Modifiée dans la base de données nettoyée?</t>
  </si>
  <si>
    <t>Valeur ancienne</t>
  </si>
  <si>
    <t>Nouvelle valeur (si existante)</t>
  </si>
  <si>
    <t>Données brutes nettoyées, incluant uniquement les localités conservées pour l'analyse de la mi-mai et les localités pilotes.</t>
  </si>
  <si>
    <t>Evolution fin avril / mi-mai</t>
  </si>
  <si>
    <t>Comparaison Fin avril / Mi-mai</t>
  </si>
  <si>
    <t xml:space="preserve">Comparaison faite entre fin avril et mi-mai 2020. Etude des marchés pour lesquels nous avons des données pour les deux périodes étudiées. </t>
  </si>
  <si>
    <t>N/A : non-applicable car le bidon rempli de 20 litres d'eau est gratuit dans certaines localités</t>
  </si>
  <si>
    <r>
      <rPr>
        <b/>
        <sz val="14"/>
        <color theme="1"/>
        <rFont val="Arial Narrow"/>
        <family val="2"/>
      </rPr>
      <t xml:space="preserve">REACH République Centrafricaine  |  </t>
    </r>
    <r>
      <rPr>
        <b/>
        <sz val="12"/>
        <color theme="1"/>
        <rFont val="Arial Narrow"/>
        <family val="2"/>
      </rPr>
      <t xml:space="preserve">
</t>
    </r>
    <r>
      <rPr>
        <b/>
        <sz val="18"/>
        <color theme="1"/>
        <rFont val="Arial Narrow"/>
        <family val="2"/>
      </rPr>
      <t xml:space="preserve">Initiative Conjointe de Suivi des Marchés 
</t>
    </r>
    <r>
      <rPr>
        <b/>
        <sz val="12"/>
        <color theme="1"/>
        <rFont val="Arial Narrow"/>
        <family val="2"/>
      </rPr>
      <t>Mi-janvier 2021</t>
    </r>
    <r>
      <rPr>
        <b/>
        <sz val="11"/>
        <color theme="1"/>
        <rFont val="Arial Narrow"/>
        <family val="2"/>
      </rPr>
      <t xml:space="preserve">
</t>
    </r>
  </si>
  <si>
    <r>
      <t xml:space="preserve">Sur chaque marché visité, au moins cinq prix par article sont répertoriés, lorsqu’ils sont disponibles. Conformément à l’objectif de l'ICSM de définir le prix médian du Panier Minimum d'Articles de Survie (PMAS), les cotations enregistrées ciblent sur chaque marché les articles les moins onéreux. La composition du PMAS se base sur celle du Panier Moyen d'Articles élaborée par le GTTM en 2018. Par ailleurs, il a été décidé par le sous-groupe de travail sur le suivi des marchés, de suivre une liste d'articles supplémentaires, également considérés comme des biens de première nécessité en République Centrafricaine, en parallèle des produits du PMAS.
Suite à la collecte des données, REACH compile et nettoie les données recueillies par les partenaires, afin de calculer le coût médian du PMAS sur chaque marché évalué. 
Il est important de noter que le calcul du PMAS est conforme au changement d'unités effectué par les clusters pour certains articles du MEB, validé en mars 2020. Les nouvelles unités, et l'impact sur l'évolution des prix, sont détaillés dans ce document d'analyse, dans les onglets correspondants.
</t>
    </r>
    <r>
      <rPr>
        <b/>
        <sz val="10"/>
        <color rgb="FFC00000"/>
        <rFont val="Arial Narrow"/>
        <family val="2"/>
      </rPr>
      <t xml:space="preserve">Pour </t>
    </r>
    <r>
      <rPr>
        <b/>
        <u/>
        <sz val="10"/>
        <color rgb="FFC00000"/>
        <rFont val="Arial Narrow"/>
        <family val="2"/>
      </rPr>
      <t>le suivi intermédiaire</t>
    </r>
    <r>
      <rPr>
        <b/>
        <sz val="10"/>
        <color rgb="FFC00000"/>
        <rFont val="Arial Narrow"/>
        <family val="2"/>
      </rPr>
      <t>, seulement 3 cotations devaient être relevées par produit. La liste de produits à enquêter a été réduite à 9, auxquels s'est ajouté l'eau, dont l'unité est le bidon de 20 litres, souvent vendu au niveau des pompes (forages).</t>
    </r>
  </si>
  <si>
    <t>Les collectes de données pour ce suivi intermédiaire a eu lieu entre le 12 et le 14 janvier 2021. Elles ont été réalisées par les partenaires de REACH. Les données sur les prix ne sont fournies qu’à titre indicatif pour la période de collecte. Les prix peuvent varier au cours des semaines, entre les séries de collecte.
Les données sont uniquement indicatives des niveaux de prix médians dans chaque marché évalué. Elles ne sont donc pas représentatives. L'outil de collecte de données ICSM exige des enquêteurs qu'ils enregistrent le prix disponible le moins cher et sans marque spécifique pour chaque produit, la disponibilité de la marque pouvant varier. Par conséquent, les différences de prix observées entre les marchés ou entre les mois peuvent être dues à de légères variantes du même produit.</t>
  </si>
  <si>
    <t xml:space="preserve">ACTED
ACTION CONTRE LA FAIM
INTERNATIONAL RESCUE COMMITTEE
SOLIDARITES INTERNATIONAL                                                                                                                                                                </t>
  </si>
  <si>
    <t>Amélie SALMON (amelie.salmon@reach-initiative.org) 
Ugo SEMAT (ugo.semat@reach-initiative.org)</t>
  </si>
  <si>
    <t xml:space="preserve">Bambari </t>
  </si>
  <si>
    <t xml:space="preserve">Dimbi </t>
  </si>
  <si>
    <t>Dimbi</t>
  </si>
  <si>
    <t>Méthode</t>
  </si>
  <si>
    <t xml:space="preserve">Sur la base des nouvelles unités du MEB validées en mars 2020 et du diapo formation des enquêteurs pour les conversions de quantités. </t>
  </si>
  <si>
    <t xml:space="preserve">Comparaisons fin novembre / mi-janvier </t>
  </si>
  <si>
    <t xml:space="preserve">Fin novembre 2020 </t>
  </si>
  <si>
    <t xml:space="preserve">Mi-janvier 2021 </t>
  </si>
  <si>
    <t xml:space="preserve">Evolution </t>
  </si>
  <si>
    <t>Avez-vous remarqué une augmentation des prix pour le transport des marchandises ?</t>
  </si>
  <si>
    <t>Pour quel type de produits, l'approvisionnement est-il le plus compliqué à l'heure actuelle ?</t>
  </si>
  <si>
    <t>Pourquoi ?</t>
  </si>
  <si>
    <t xml:space="preserve">Questions additionnels (fréquentation et approvisionnement) </t>
  </si>
  <si>
    <t xml:space="preserve">Divers </t>
  </si>
  <si>
    <t xml:space="preserve">Pour Bambari, Bocaranga et Kaga-Bandoro </t>
  </si>
  <si>
    <t xml:space="preserve">Pour Alindao, Bambari, Bocaranga et Kaga-Bandoro </t>
  </si>
  <si>
    <t xml:space="preserve">Pour les 5 marchés communs </t>
  </si>
  <si>
    <t>Fin Mai 2020</t>
  </si>
  <si>
    <t>Mi-Juin 2020</t>
  </si>
  <si>
    <t>Fin Juin 2020</t>
  </si>
  <si>
    <t>Fin Juillet 2020</t>
  </si>
  <si>
    <t>Fin Août 2020</t>
  </si>
  <si>
    <t>Fin Septembre 2020</t>
  </si>
  <si>
    <t>Fin Octobre 2020</t>
  </si>
  <si>
    <t>Fin Novembre 2020</t>
  </si>
  <si>
    <t>Evolution mi-mai / fin mai</t>
  </si>
  <si>
    <t>Evolution fin mai/ mi-juin</t>
  </si>
  <si>
    <t>Evolution mi-juin / fin juin</t>
  </si>
  <si>
    <t>Evolution fin juin / fin juillet</t>
  </si>
  <si>
    <t>Evolution fin juillet / fin août</t>
  </si>
  <si>
    <t>Evolution fin août / fin septembre</t>
  </si>
  <si>
    <t>Evolution fin septembre/ fin octobre</t>
  </si>
  <si>
    <t>Evolution fin octobre / fin novembre</t>
  </si>
  <si>
    <t>Evolution fin mai/ fin-juin</t>
  </si>
  <si>
    <t>Evolution fin septembre / fin octobre</t>
  </si>
  <si>
    <t>Evolution avril-mai</t>
  </si>
  <si>
    <t>Evolution fin mai / mi-juin</t>
  </si>
  <si>
    <t>Evolution mai-juin</t>
  </si>
  <si>
    <t>Evolution fin-juin / fin juillet</t>
  </si>
  <si>
    <t>non évalué</t>
  </si>
  <si>
    <t>Evolution mi-juin / fin-juin</t>
  </si>
  <si>
    <t>Evolution mai/juin</t>
  </si>
  <si>
    <t>Evolution juin/ juillet</t>
  </si>
  <si>
    <t>Evolution juillet / août</t>
  </si>
  <si>
    <t>Evolution août / septembre</t>
  </si>
  <si>
    <t>Evolution fin septembre / fin otobre</t>
  </si>
  <si>
    <t>Begoua</t>
  </si>
  <si>
    <t>constraint_message</t>
  </si>
  <si>
    <t>Introduction et présentation</t>
  </si>
  <si>
    <t>q0_9</t>
  </si>
  <si>
    <t>Je m’appelle ${q0_1_enqueteur}, je suis enquêteur pour l’ONG REACH. Nous menons actuellement une étude pour mieux comprendre la disponibilité de produits sur le marché et l'évolution des prix sur le marché. Je souhaiterais vous poser quelques questions relatives à ces sujets. Dans le contexte actuel d'événements sécuritaires récents et répandus sur le territoire national, nous souhaiterions mieux comprendre l'impact que cela a sur les marchés en RCA. Votre participation à cette étude est entièrement volontaire et notre entretien durera environ 15 minutes. Vous êtes libre à tout moment de ne pas répondre à une question si elle vous est inconfortable. De même, toute information obtenue pendant cette enquête sera traitée de manière confidentielle et nous ne partagerons pas d’informations personnelles avec d'autres personnes. Nous traiterons vos réponses avec respect et sans jugement. Il n’y a pas de bonnes ou de mauvaises réponses. Pouvons-nous commencer ?</t>
  </si>
  <si>
    <t>${q0_9}='oui'</t>
  </si>
  <si>
    <t>q0_10_magasin</t>
  </si>
  <si>
    <t>Donner le prix du bidon d'eau à la pompe, à côté des forages, lorsqu'un ménage le remplit par lui-même.</t>
  </si>
  <si>
    <t>not(selected(., 'nsp') and count-selected(.)&gt;1)</t>
  </si>
  <si>
    <t>Si 'je ne sais pas / préfère ne pas répondre', aucune autre réponse ne doit être sélectionnée</t>
  </si>
  <si>
    <t>selected(${q3_1_2_evolution_nombre_clients_raisons}, 'autre')</t>
  </si>
  <si>
    <t>selected(${q4_1_2_evolution_nombre_commercants_raisons}, 'autre')</t>
  </si>
  <si>
    <t xml:space="preserve">Avez-vous remarqué une augmentation des prix pour le transport des marchandises ? </t>
  </si>
  <si>
    <t>selected(${q5_1_2_evolution_prix_transports_raisons_1}, 'autre')</t>
  </si>
  <si>
    <t>${q5_1_2_evolution_prix_transports_raisons_1} = 'autre'</t>
  </si>
  <si>
    <t xml:space="preserve">select_one produits_type </t>
  </si>
  <si>
    <t xml:space="preserve">q6_1_1_difficultes_approvisionnement </t>
  </si>
  <si>
    <t xml:space="preserve">Pour quel type de produits, l'approvisionnement est-il le plus compliqué à l'heure actuelle ? </t>
  </si>
  <si>
    <t>select_multiple appro</t>
  </si>
  <si>
    <t>q6_1_2_difficultes_approvisionnement_raisons</t>
  </si>
  <si>
    <t xml:space="preserve">Pourquoi ? </t>
  </si>
  <si>
    <t xml:space="preserve">q6_1_2_difficultes_approvisionnement_raisons_autre </t>
  </si>
  <si>
    <t>selected(${q6_1_2_difficultes_approvisionnement_raisons},'autre')</t>
  </si>
  <si>
    <t>${q6_1_2_evolution_prix_transports_raisons_2} = 'autre'</t>
  </si>
  <si>
    <t>nrc</t>
  </si>
  <si>
    <t>oim rca</t>
  </si>
  <si>
    <t>OIM Centrafrique</t>
  </si>
  <si>
    <t>dimbi</t>
  </si>
  <si>
    <t>restriction_mouvements_ville</t>
  </si>
  <si>
    <t xml:space="preserve">Insécurité, affrontements dans la ville </t>
  </si>
  <si>
    <t xml:space="preserve">restriction_mouvements_axes </t>
  </si>
  <si>
    <t>Insécurité sur les axes - restriction des mouvements sur les axes</t>
  </si>
  <si>
    <t xml:space="preserve">surveillance_ga </t>
  </si>
  <si>
    <t>Le marché est sous la surveillance et le contrôle des groupes participant au conflit</t>
  </si>
  <si>
    <t>fuite_site</t>
  </si>
  <si>
    <t>Les habitants ont fui vers un site de regroupement</t>
  </si>
  <si>
    <t>fuite_exterieur</t>
  </si>
  <si>
    <t xml:space="preserve">Les habitants ont fui à l'extérieur de la ville </t>
  </si>
  <si>
    <t xml:space="preserve">indisponibilite_produits </t>
  </si>
  <si>
    <t xml:space="preserve">Indisponibilité de certains produits </t>
  </si>
  <si>
    <t>augmentation_prix</t>
  </si>
  <si>
    <t>Augmentation des prix de certains produits</t>
  </si>
  <si>
    <t xml:space="preserve">Ils n'ont pas pu s'approvisionner à cause du contexte sécuritaire </t>
  </si>
  <si>
    <t>Ils vendent leurs produits à domicile à cause du contexte sécuritaire</t>
  </si>
  <si>
    <t>fuite_commerçants_site</t>
  </si>
  <si>
    <t>Les commerçants ont fui vers un site de regroupement</t>
  </si>
  <si>
    <t xml:space="preserve">fuite_commerçants_exterieur </t>
  </si>
  <si>
    <t xml:space="preserve">Les commerçants ont fui à l'extérieur de la ville </t>
  </si>
  <si>
    <t>fermeture_frontieres</t>
  </si>
  <si>
    <t xml:space="preserve">Les routes commerciales sont fermées à cause du contexte sécuritaire </t>
  </si>
  <si>
    <t xml:space="preserve">commercant_peur </t>
  </si>
  <si>
    <t xml:space="preserve">J'ai peur d'emprunté les axes à cuse du contexte sécuritaire </t>
  </si>
  <si>
    <t xml:space="preserve">transporteurs_peur </t>
  </si>
  <si>
    <t>Il est difficile de trouver des transporteurs à cause du contexte sécuritaire</t>
  </si>
  <si>
    <t>requisition_vehicule</t>
  </si>
  <si>
    <t xml:space="preserve">Le véhicule utilisé pour les transports commerciaux a été volé/réquisitionné par des groupes participant au conflit </t>
  </si>
  <si>
    <t xml:space="preserve">taxes_ga </t>
  </si>
  <si>
    <t xml:space="preserve">Les taxes aux barrières des groupes participant au conflit ont augmenté </t>
  </si>
  <si>
    <t xml:space="preserve">produits_type </t>
  </si>
  <si>
    <t>alimentaire</t>
  </si>
  <si>
    <t xml:space="preserve">Alimentaires </t>
  </si>
  <si>
    <t xml:space="preserve">Non alimentaires </t>
  </si>
  <si>
    <t xml:space="preserve">Hygiène </t>
  </si>
  <si>
    <t xml:space="preserve">Médicaments </t>
  </si>
  <si>
    <t xml:space="preserve">Matériaux </t>
  </si>
  <si>
    <t>appro</t>
  </si>
  <si>
    <t>acces_champs</t>
  </si>
  <si>
    <t xml:space="preserve">Impossibilité d'aller aux champs à cause de l'insécurité </t>
  </si>
  <si>
    <t>acces_villes</t>
  </si>
  <si>
    <t>Impossibilité de se déplacer vers d'autres villes alentours à cause de l'insécurité</t>
  </si>
  <si>
    <t xml:space="preserve">perturbations_routes_commerciales </t>
  </si>
  <si>
    <t>Perturbations/Fermeture des frontières/axes transfrontaliers pour l'approvisionnement de l'étranger (Cameroun, RDC, Soudan, etc.)</t>
  </si>
  <si>
    <t>vols_ga</t>
  </si>
  <si>
    <t>Vols et pillages des camions de marchandises par les groupes participant au conflit</t>
  </si>
  <si>
    <t xml:space="preserve">Taxes abusives sur les marchandises par les groupes participant au conflit </t>
  </si>
  <si>
    <t>Item du PMAS Mensuel</t>
  </si>
  <si>
    <t xml:space="preserve">A la mi-janvier, les activités de suivi des marchés ont couvert les localités d'Alindao, Bambari, Bocaranga, Bouar, Dimbi et Kaga-Bandoro.
</t>
  </si>
  <si>
    <t>fbd4be64-eb80-4956-ad2b-6d125d36c053</t>
  </si>
  <si>
    <t>bf969254-47e8-432c-947d-5df7e7b8061b</t>
  </si>
  <si>
    <t>8f4acf59-6436-445f-ba54-2016d567fc4f</t>
  </si>
  <si>
    <t>cef944a6-01c7-47ca-b660-c8f30743599d</t>
  </si>
  <si>
    <t>ca9d4e80-e9a9-46a7-ab74-db2f91dfa808</t>
  </si>
  <si>
    <t>612b5d04-e553-4ebe-88dc-c6174b08b4b1</t>
  </si>
  <si>
    <t>0a6d3210-008d-42ed-b126-7a4d15a716fb</t>
  </si>
  <si>
    <t>c10fe173-c1bd-42b0-934c-96a0ede6d0ac</t>
  </si>
  <si>
    <t>8430a743-08b3-4595-9707-ca93f7938070</t>
  </si>
  <si>
    <t>15d52bdb-f154-460b-bb87-6d18c251f4e1</t>
  </si>
  <si>
    <t>ee6bbb7e-c18e-4fb5-a067-7140cb713682</t>
  </si>
  <si>
    <t>58ad148d-0fad-4395-a347-c1a71db4ade4</t>
  </si>
  <si>
    <t>a7b1d0cb-898b-4842-9e1d-6cbcb2fe21bd</t>
  </si>
  <si>
    <t>f69935f0-d26a-4bc5-ae77-a39bc14821a7</t>
  </si>
  <si>
    <t>32d96ca4-6165-44e2-bd10-91205bbeef98</t>
  </si>
  <si>
    <t>9083929b-d812-46d7-a122-18c9b0c81d89</t>
  </si>
  <si>
    <t>4deb4f3b-d49c-4fc1-84f8-98da901c420d</t>
  </si>
  <si>
    <t>4b60a5a3-8a59-431b-9fad-8fd973a43b1c</t>
  </si>
  <si>
    <t>727944e3-61fa-4f6b-930d-82a5304ede8d</t>
  </si>
  <si>
    <t>894ddc4c-4dc0-4818-b733-789e0cf6688e</t>
  </si>
  <si>
    <t>8241308a-8697-4a70-884f-8a5b8f32ed37</t>
  </si>
  <si>
    <t>dc911062-877a-456e-a878-14b046c37c9a</t>
  </si>
  <si>
    <t>07b30a26-cc45-49b9-a1cf-18b5143271b0</t>
  </si>
  <si>
    <t>6b2ac7bc-59c7-4453-bafb-e7c1e0c66aea</t>
  </si>
  <si>
    <t>0ef8ce1d-c921-4bce-babc-ef3ddb78855a</t>
  </si>
  <si>
    <t>13a19817-a342-4b53-a96f-cb92abed2bc9</t>
  </si>
  <si>
    <t>d0a27a8b-ca52-4faf-bfad-143c4af4a09f</t>
  </si>
  <si>
    <t>52b002cc-816b-41ae-8834-7791b4e9c445</t>
  </si>
  <si>
    <t>8eb8275c-d040-478c-b7b4-30db6febb16f</t>
  </si>
  <si>
    <t>6807c81c-1ec3-4f09-8891-e4cbef5a1e1c</t>
  </si>
  <si>
    <t>0abddf0b-dfb0-4406-b966-15f65ec50fa4</t>
  </si>
  <si>
    <t>2b973d20-d55f-42f5-a443-8a77b6e611e5</t>
  </si>
  <si>
    <t>a8aeed83-87d1-464d-8e3b-204e21e0c244</t>
  </si>
  <si>
    <t>bbb52ee5-a521-409c-a28a-0d3c28c4e6de</t>
  </si>
  <si>
    <t>b477f603-932a-4e23-99f4-ff4d78a5d49a</t>
  </si>
  <si>
    <t>d728fc69-085b-4834-b631-1bf0368d5ca1</t>
  </si>
  <si>
    <t>e74b3faa-4a06-4815-9968-895e08920cb8</t>
  </si>
  <si>
    <t>52510b60-3730-4e51-8a50-e24d80115ff1</t>
  </si>
  <si>
    <t>2c161487-3696-4b84-9a9b-4fa031c6f996</t>
  </si>
  <si>
    <t>c483d498-d041-445f-84ea-e65893b8fa42</t>
  </si>
  <si>
    <t>87351937-089b-4928-903c-a0c1d3a3b30e</t>
  </si>
  <si>
    <t>50ff9dbd-1eed-4a3e-ad37-64b4916f681a</t>
  </si>
  <si>
    <t>57f41471-27ce-4565-9f6c-e91f432ea269</t>
  </si>
  <si>
    <t>b2c765b8-a5f8-4052-8c77-65121c0dd4ff</t>
  </si>
  <si>
    <t>9652a182-c850-4a65-a448-e3215418a7fd</t>
  </si>
  <si>
    <t>3266ed48-6b66-4d0d-a79e-46bc8ca0d9fe</t>
  </si>
  <si>
    <t>b1d15145-d146-4d3f-a6a3-7de49fd1fa8d</t>
  </si>
  <si>
    <t>a48f2fca-06d7-4717-9f96-8324bc063113</t>
  </si>
  <si>
    <t>da2324f4-bd7a-4904-8af1-7ed577960a04</t>
  </si>
  <si>
    <t>418b0e7d-3320-48f0-b300-38424efd4718</t>
  </si>
  <si>
    <t>2bcc54b7-5294-401d-8f2b-67e93fe5932a</t>
  </si>
  <si>
    <t>cb4f5c6f-9215-42c4-bdff-cf533ccfded3</t>
  </si>
  <si>
    <t>1000789d-3b0f-4d5e-84a8-2ed5e29d9a68</t>
  </si>
  <si>
    <t>5906c6a2-bc24-439a-ae29-b64bfcb155c7</t>
  </si>
  <si>
    <t>5bdcc0b7-0309-4120-acee-3175f4ef05a2</t>
  </si>
  <si>
    <t>ca28502d-ecbf-46cf-8b42-39e6bcf8d2b6</t>
  </si>
  <si>
    <t>c121ab43-4227-4db6-81f9-eb8827a950ea</t>
  </si>
  <si>
    <t>d154acf6-9eb6-4e77-9964-6f2138f63926</t>
  </si>
  <si>
    <t>1a90d08e-7fc7-4f21-b0f3-8780f41346eb</t>
  </si>
  <si>
    <t>fd2ec6a2-9d74-453b-8f1f-906c710153cc</t>
  </si>
  <si>
    <t>0e36f4a2-6ad0-4d7d-895c-09fdd6fe7784</t>
  </si>
  <si>
    <t>3ac48918-5396-4837-8867-5d11f87f3732</t>
  </si>
  <si>
    <t>c82f39ad-c8b9-4dff-bed8-9d786f44e339</t>
  </si>
  <si>
    <t>0b89c53b-331a-4505-9c80-efed71a4a65e</t>
  </si>
  <si>
    <t>76472e10-dec2-4af8-999f-20641441e6b2</t>
  </si>
  <si>
    <t>fc02e762-d3b9-47cf-989d-6db7af322924</t>
  </si>
  <si>
    <t>1a8f09f5-e86b-4ced-9ffe-5e2b26d0740d</t>
  </si>
  <si>
    <t>bb0aaf1f-16a4-42b5-bb07-b44a3ed7f054</t>
  </si>
  <si>
    <t>a66298be-81aa-4d20-a5de-214b5b2002e9</t>
  </si>
  <si>
    <t>25e19b7d-3eba-4c89-a79e-a62319e84bcb</t>
  </si>
  <si>
    <t>d1fab927-f320-446d-bf6e-460a74215e83</t>
  </si>
  <si>
    <t>641a6b70-3aa1-4215-a852-d308ca624629</t>
  </si>
  <si>
    <t>1c5e6811-e512-45da-8cf1-fc40a0b39a07</t>
  </si>
  <si>
    <t>540e0f67-a398-4870-8bdb-301913e643c0</t>
  </si>
  <si>
    <t>aa6c27c5-dcd8-4d6a-b5da-95c753a40e76</t>
  </si>
  <si>
    <t>30106128-c6df-418d-b3f8-81783331e52c</t>
  </si>
  <si>
    <t>2d372836-bf0d-4c72-8c86-30269b9d21b9</t>
  </si>
  <si>
    <t>d6837816-7581-446e-8016-e29b1e7ee048</t>
  </si>
  <si>
    <t>eda9d6c8-6784-4329-98ea-a33d872cdc26</t>
  </si>
  <si>
    <t>998eafd8-47e7-49d8-95ed-fc0e35d21b99</t>
  </si>
  <si>
    <t>1dc21e1c-b163-4a24-a859-d402e4429ddf</t>
  </si>
  <si>
    <t>eef26f44-3639-406b-a722-1050fd099125</t>
  </si>
  <si>
    <t>b5113cc3-68b3-460c-a999-a31e130b0f1b</t>
  </si>
  <si>
    <t>16fc5587-9b43-4168-ba1a-71cbc334dcd7</t>
  </si>
  <si>
    <t>83bdab7c-d84b-4bad-865d-fe2ead99a156</t>
  </si>
  <si>
    <t>8d6beb4a-c198-4c09-b92b-276ea783e74b</t>
  </si>
  <si>
    <t>c734d633-1522-44cd-aabf-b98fcd4219b3</t>
  </si>
  <si>
    <t>ff1780d9-5372-45c0-a8b3-b5dc39155e71</t>
  </si>
  <si>
    <t>449b74a9-de32-491a-b3fe-462186c7ec0c</t>
  </si>
  <si>
    <t>e0442220-828f-4c4a-85ce-74c14e034724</t>
  </si>
  <si>
    <t>e5344612-4eea-42bb-b0cf-b17675d8d462</t>
  </si>
  <si>
    <t>e3352059-d372-41b6-b0b5-1a0de155a79e</t>
  </si>
  <si>
    <t>489880b4-8592-4251-9cbc-dab558e134e8</t>
  </si>
  <si>
    <t>a30de8a0-a2f1-46bc-8061-55542e1c15ac</t>
  </si>
  <si>
    <t>20c303f6-c5f5-4197-9f87-28b0b917d0a2</t>
  </si>
  <si>
    <t>5622109a-948c-493c-9247-86c476cea235</t>
  </si>
  <si>
    <t>366b7bab-38c2-4598-8b42-07dd9354416a</t>
  </si>
  <si>
    <t>a6a69b5b-fdab-418c-8d1e-7e0f41bd1213</t>
  </si>
  <si>
    <t>68022e00-b902-4a12-8997-870c47330f86</t>
  </si>
  <si>
    <t>9a82d122-3bd5-4b3d-abec-b67afb0a13c6</t>
  </si>
  <si>
    <t>64dd72bb-7ae0-409a-a27a-c1b974b45b80</t>
  </si>
  <si>
    <t>948f96ed-3dd6-4f49-aa68-b1922800dc9c</t>
  </si>
  <si>
    <t>7f5f6f14-42f3-4e47-b3a6-597b0c29d9dd</t>
  </si>
  <si>
    <t>74250a7f-22a7-4d5f-b5f2-fd95af68801e</t>
  </si>
  <si>
    <t>659f5169-0bc5-4775-931b-b9469f7be188</t>
  </si>
  <si>
    <t>41d0bb62-5fd1-4da5-a3ea-99dddbab2238</t>
  </si>
  <si>
    <t>5fa716d4-88d7-48ae-818c-a1c56ce2461b</t>
  </si>
  <si>
    <t>8637258d-7a91-42c1-b4d6-c422e0a01661</t>
  </si>
  <si>
    <t>5f23eeaf-1a4b-4afe-981e-53c4c32c6975</t>
  </si>
  <si>
    <t>47a26187-b485-47e0-9622-c9f2a867fe5a</t>
  </si>
  <si>
    <t>553e6423-bb5d-45a0-84b3-847b9eee1a60</t>
  </si>
  <si>
    <t>f03f4dc5-5e47-4403-8875-59e49917dde2</t>
  </si>
  <si>
    <t>adf9d32e-ce48-4e5d-99e7-dae2bea6232e</t>
  </si>
  <si>
    <t>464c23d3-e2d7-49c9-8d1e-1096f4249cbf</t>
  </si>
  <si>
    <t>efee8cb1-da4b-46fd-8e89-0ca4c8be6450</t>
  </si>
  <si>
    <t>0ef37bd8-259b-40c8-a85e-aaeced4a929d</t>
  </si>
  <si>
    <t>8680b165-9d74-4daa-b5b4-6f24674aba21</t>
  </si>
  <si>
    <t>0c9bd88e-7195-4027-af7b-b3f90b53af80</t>
  </si>
  <si>
    <t>b37a29b5-82b9-4294-89d7-1c3fe9da9c06</t>
  </si>
  <si>
    <t>0398f697-1165-44e4-8c39-ace6609cd67b</t>
  </si>
  <si>
    <t>c5e03a29-f2d1-4aaa-8b53-8bf9547f6afe</t>
  </si>
  <si>
    <t>361b1d17-5da5-4b67-9b93-b2716c31bc87</t>
  </si>
  <si>
    <t>f7648eb1-b169-4f08-adbf-7f5938d21f3f</t>
  </si>
  <si>
    <t>29e63009-20b6-4e11-b134-326bd2267789</t>
  </si>
  <si>
    <t>c378aeb6-b41c-4c73-bb8c-3d7620de80db</t>
  </si>
  <si>
    <t>ef7f0965-e9f7-4a2a-ad7f-1959842368af</t>
  </si>
  <si>
    <t>1d7bd497-1864-42e4-b021-04ed03f3a6fa</t>
  </si>
  <si>
    <t>403a7334-38fa-4a5c-bc22-10867af1dd25</t>
  </si>
  <si>
    <t>4e806a56-25f1-4899-84d9-e0274af66b1a</t>
  </si>
  <si>
    <t>35c8d71b-b40a-483f-a361-c6f803b93c6d</t>
  </si>
  <si>
    <t>9001e4b4-6361-4518-90f5-064b51f36ac5</t>
  </si>
  <si>
    <t>f8c8bb48-e5e6-45da-9ba9-d8305dbdf229</t>
  </si>
  <si>
    <t>b6e26297-dc7a-4a6a-b676-46dca2611d01</t>
  </si>
  <si>
    <t>46d4a2c0-fa60-404f-b65f-a3c21d1e39ca</t>
  </si>
  <si>
    <t>83e0ebda-355e-45f1-96d9-447b1ab74abb</t>
  </si>
  <si>
    <t>357b78b8-52f4-4833-a5b7-16f3cf14af52</t>
  </si>
  <si>
    <t>1ce3c4ae-c3ca-41aa-91c8-be625148eccd</t>
  </si>
  <si>
    <t>d3fb1556-2f9a-4970-b1cd-765d7a5234d7</t>
  </si>
  <si>
    <t>2d1f7c76-aa7b-42e6-8f30-d8fba6da428f</t>
  </si>
  <si>
    <t>89355c3d-e93c-44f5-9991-c2ad46110506</t>
  </si>
  <si>
    <t>ecb6ca3e-7afa-4fdd-856c-60bc5fdaddd6</t>
  </si>
  <si>
    <t>055d0d19-45f8-45cb-a6a0-b2df064b2124</t>
  </si>
  <si>
    <t>54300bad-1137-45f6-bb4c-5dc0586ca12b</t>
  </si>
  <si>
    <t>95307443-21b4-47e2-80f7-47bf487e2e6e</t>
  </si>
  <si>
    <t>de0e0d35-3753-4ab8-80c0-6e57d51530b6</t>
  </si>
  <si>
    <t>d99d9f90-34c4-4484-9e38-53c07b978cbb</t>
  </si>
  <si>
    <t>6b83e08e-7a0c-44e3-9f98-bd8b29c8ca8f</t>
  </si>
  <si>
    <t>df7406d8-c23f-40e8-be2b-d6007653458d</t>
  </si>
  <si>
    <t>291762ba-bb92-43b2-9839-fbce6f91d4aa</t>
  </si>
  <si>
    <t>08f58b09-a666-4245-9b4d-ae99516b8002</t>
  </si>
  <si>
    <t>9a530fd4-b983-4fdd-95f4-e5c28a281502</t>
  </si>
  <si>
    <t>db6b78fe-5aef-48cb-b04c-26a339aa0cff</t>
  </si>
  <si>
    <t>61b5cec6-a1ef-429b-9868-87c493c745bd</t>
  </si>
  <si>
    <t>efba8adc-2b14-4361-8403-e748181eb1e2</t>
  </si>
  <si>
    <t>155a79f0-b68b-498a-b75e-62051136648e</t>
  </si>
  <si>
    <t>2312924a-9319-4d8a-bddc-33e4fc4cf011</t>
  </si>
  <si>
    <t>e580b749-f759-47d2-9da5-b19c6efdc155</t>
  </si>
  <si>
    <t>e52b8ea0-41b9-4add-8054-70930529210c</t>
  </si>
  <si>
    <t>72f2bbd4-5253-4b07-a459-1c60a77e9350</t>
  </si>
  <si>
    <t>c989cc3e01526031</t>
  </si>
  <si>
    <t>BC:54:51:B2:41:F2</t>
  </si>
  <si>
    <t>352232115835640</t>
  </si>
  <si>
    <t>e8fd6487e094c6f4</t>
  </si>
  <si>
    <t>358346070229369</t>
  </si>
  <si>
    <t>39c50af60d990170</t>
  </si>
  <si>
    <t>92edca62f6f7964e</t>
  </si>
  <si>
    <t>0e8ce8b6e5862d23</t>
  </si>
  <si>
    <t>358363094583085</t>
  </si>
  <si>
    <t>359554104315547</t>
  </si>
  <si>
    <t>alim_huile_vegetale wash_savon combustible_essence</t>
  </si>
  <si>
    <t>alim_mais alim_manioc alim_riz alim_haricot alim_arachide</t>
  </si>
  <si>
    <t>alim_manioc alim_riz alim_haricot alim_arachide</t>
  </si>
  <si>
    <t>alim_huile_vegetale wash_savon</t>
  </si>
  <si>
    <t>alim_riz alim_arachide</t>
  </si>
  <si>
    <t>wash_savon combustible_essence</t>
  </si>
  <si>
    <t>wash_savon alim_huile_vegetale alim_riz alim_arachide</t>
  </si>
  <si>
    <t>alim_huile_vegetale wash_savon alim_arachide alim_riz</t>
  </si>
  <si>
    <t>wash_savon combustible_essence alim_huile_vegetale alim_riz</t>
  </si>
  <si>
    <t>alim_riz alim_arachide alim_huile_vegetale wash_savon</t>
  </si>
  <si>
    <t>combustible_essence alim_arachide alim_haricot</t>
  </si>
  <si>
    <t>alim_manioc alim_haricot</t>
  </si>
  <si>
    <t>alim_haricot alim_manioc</t>
  </si>
  <si>
    <t>alim_manioc alim_mais</t>
  </si>
  <si>
    <t>alim_mais alim_manioc</t>
  </si>
  <si>
    <t>wash_savon alim_huile_vegetale</t>
  </si>
  <si>
    <t>alim_huile_vegetale wash_savon alim_riz</t>
  </si>
  <si>
    <t>alim_manioc alim_riz</t>
  </si>
  <si>
    <t>alim_riz alim_manioc alim_arachide</t>
  </si>
  <si>
    <t>alim_haricot alim_arachide</t>
  </si>
  <si>
    <t>alim_arachide alim_haricot alim_mais</t>
  </si>
  <si>
    <t>alim_arachide alim_haricot</t>
  </si>
  <si>
    <t>alim_huile_vegetale alim_riz</t>
  </si>
  <si>
    <t>alim_mais alim_manioc alim_haricot alim_arachide</t>
  </si>
  <si>
    <t>alim_riz alim_huile_vegetale wash_savon wash_eau alim_manioc alim_haricot</t>
  </si>
  <si>
    <t>alim_riz alim_huile_vegetale wash_savon</t>
  </si>
  <si>
    <t>alim_riz alim_huile_vegetale wash_savon combustible_essence</t>
  </si>
  <si>
    <t>alim_mais alim_manioc alim_arachide</t>
  </si>
  <si>
    <t>alim_riz wash_savon alim_huile_vegetale</t>
  </si>
  <si>
    <t>alim_riz alim_haricot alim_arachide alim_huile_vegetale wash_savon wash_eau combustible_essence</t>
  </si>
  <si>
    <t>alim_riz alim_haricot alim_huile_vegetale wash_savon wash_eau</t>
  </si>
  <si>
    <t>alim_manioc alim_riz alim_haricot alim_arachide alim_huile_vegetale wash_savon wash_eau</t>
  </si>
  <si>
    <t>alim_mais alim_riz alim_haricot alim_arachide alim_huile_vegetale wash_savon wash_eau</t>
  </si>
  <si>
    <t>alim_mais alim_manioc alim_riz</t>
  </si>
  <si>
    <t>alim_riz alim_huile_vegetale alim_arachide alim_haricot alim_mais wash_savon</t>
  </si>
  <si>
    <t>alim_mais alim_manioc alim_riz alim_haricot alim_arachide alim_huile_vegetale</t>
  </si>
  <si>
    <t>alim_mais alim_manioc alim_riz alim_haricot alim_arachide alim_huile_vegetale wash_savon</t>
  </si>
  <si>
    <t>alim_mais alim_manioc alim_riz alim_arachide alim_viande alim_haricot alim_huile_vegetale wash_savon</t>
  </si>
  <si>
    <t>alim_riz alim_huile_vegetale wash_savon wash_eau</t>
  </si>
  <si>
    <t>alim_mais alim_manioc alim_riz alim_haricot alim_arachide alim_viande alim_huile_vegetale wash_savon</t>
  </si>
  <si>
    <t>wash_savon alim_riz alim_huile_vegetale</t>
  </si>
  <si>
    <t>alim_huile_vegetale wash_savon wash_eau alim_viande</t>
  </si>
  <si>
    <t>restriction_mouvements_axes</t>
  </si>
  <si>
    <t>restriction_mouvements_axes moyens_financiers</t>
  </si>
  <si>
    <t>restriction_mouvements_ville indisponibilite_produits</t>
  </si>
  <si>
    <t>restriction_mouvements_ville restriction_mouvements_axes</t>
  </si>
  <si>
    <t>restriction_mouvements_ville moyens_financiers</t>
  </si>
  <si>
    <t>restriction_mouvements_axes fuite_site</t>
  </si>
  <si>
    <t>restriction_mouvements_ville moyens_financiers_transport</t>
  </si>
  <si>
    <t>moyens_financiers restriction_mouvements_ville</t>
  </si>
  <si>
    <t>moyens_financiers restriction_mouvements_ville restriction_mouvements_axes</t>
  </si>
  <si>
    <t>surveillance_ga restriction_mouvements_ville</t>
  </si>
  <si>
    <t>restriction_mouvements_axes restriction_mouvements_ville</t>
  </si>
  <si>
    <t>restriction_mouvements_ville moyens_financiers surveillance_ga</t>
  </si>
  <si>
    <t>moyens_financiers indisponibilite_produits</t>
  </si>
  <si>
    <t>restriction_mouvements_axes augmentation_prix</t>
  </si>
  <si>
    <t>moyens_financiers restriction_mouvements_axes</t>
  </si>
  <si>
    <t>indisponibilite_produits restriction_mouvements_axes</t>
  </si>
  <si>
    <t>moyens_financiers augmentation_prix restriction_mouvements_axes</t>
  </si>
  <si>
    <t>augmentation_prix restriction_mouvements_axes</t>
  </si>
  <si>
    <t>moyens_financiers augmentation_prix</t>
  </si>
  <si>
    <t>fuite_exterieur indisponibilite_produits moyens_financiers</t>
  </si>
  <si>
    <t>restriction_mouvements_ville augmentation_prix fuite_exterieur</t>
  </si>
  <si>
    <t>restriction_mouvements_axes moyens_financiers indisponibilite_produits</t>
  </si>
  <si>
    <t>restriction_mouvements_ville restriction_mouvements_axes fuite_site fuite_exterieur augmentation_prix moyens_financiers</t>
  </si>
  <si>
    <t>restriction_mouvements_ville restriction_mouvements_axes fuite_site fuite_exterieur moyens_financiers augmentation_prix</t>
  </si>
  <si>
    <t>restriction_mouvements_ville restriction_mouvements_axes fuite_exterieur fuite_site</t>
  </si>
  <si>
    <t>restriction_mouvements_ville fuite_site fuite_exterieur</t>
  </si>
  <si>
    <t>restriction_mouvements_ville restriction_mouvements_axes fuite_site fuite_exterieur moyens_financiers</t>
  </si>
  <si>
    <t>restriction_mouvements_ville restriction_mouvements_axes fuite_site fuite_exterieur</t>
  </si>
  <si>
    <t>restriction_mouvements_axes fuite_site moyens_financiers</t>
  </si>
  <si>
    <t>restriction_mouvements_axes surveillance_ga fuite_site</t>
  </si>
  <si>
    <t>restriction_mouvements_axes fuite_site moyens_financiers augmentation_prix</t>
  </si>
  <si>
    <t>restriction_mouvements_ville restriction_mouvements_axes fuite_exterieur moyens_financiers_transport augmentation_prix</t>
  </si>
  <si>
    <t>restriction_mouvements_ville restriction_mouvements_axes fuite_exterieur moyens_financiers indisponibilite_produits augmentation_prix</t>
  </si>
  <si>
    <t>restriction_mouvements_ville restriction_mouvements_axes moyens_financiers</t>
  </si>
  <si>
    <t>restriction_mouvements_ville restriction_mouvements_axes surveillance_ga</t>
  </si>
  <si>
    <t>restriction_mouvements_axes moyens_financiers_transport</t>
  </si>
  <si>
    <t>restriction_mouvements_axes surveillance_ga</t>
  </si>
  <si>
    <t>fuite_exterieur moyens_financiers_transport</t>
  </si>
  <si>
    <t>fuite_exterieur moyens_financiers</t>
  </si>
  <si>
    <t>restriction_mouvements_axes surveillance_ga moyens_financiers</t>
  </si>
  <si>
    <t>restriction_mouvements_axes fuite_exterieur moyens_financiers</t>
  </si>
  <si>
    <t>surveillance_ga fuite_exterieur moyens_financiers</t>
  </si>
  <si>
    <t>restriction_mouvements_axes surveillance_ga fuite_exterieur</t>
  </si>
  <si>
    <t>restriction_mouvements_axes moyens_financiers moyens_financiers_transport</t>
  </si>
  <si>
    <t>restriction_mouvements_axes moyens_financiers indisponibilite_produits augmentation_prix</t>
  </si>
  <si>
    <t>restriction_mouvements_axes moyens_financiers autre</t>
  </si>
  <si>
    <t>restriction_mouvements_axes autre</t>
  </si>
  <si>
    <t>restriction_mouvements_ville restriction_mouvements_axes fuite_site</t>
  </si>
  <si>
    <t>restriction_mouvements_axes fuite_exterieur</t>
  </si>
  <si>
    <t>restriction_mouvements_ville restriction_mouvements_axes fuite_exterieur</t>
  </si>
  <si>
    <t>restriction_mouvements_ville restriction_mouvements_axes fuite_site fuite_exterieur moyens_financiers indisponibilite_produits augmentation_prix</t>
  </si>
  <si>
    <t>Rumeur d'attaque</t>
  </si>
  <si>
    <t>Menaces d'attaque de la ville</t>
  </si>
  <si>
    <t>Menaces d'attaque</t>
  </si>
  <si>
    <t>Le prix du maïs a augmente</t>
  </si>
  <si>
    <t>Elles ont peur a cause de la presence des groupes armés dans la ville</t>
  </si>
  <si>
    <t>Le prix des boeufs a augmente</t>
  </si>
  <si>
    <t>Marchandise pillé</t>
  </si>
  <si>
    <t>Les produits  ne marchent pas bien</t>
  </si>
  <si>
    <t>Les rumeurs d'attaque</t>
  </si>
  <si>
    <t>commercant_peur</t>
  </si>
  <si>
    <t>fermeture_frontieres transporteurs_peur</t>
  </si>
  <si>
    <t>augmentation_prix_carburant fermeture_frontieres</t>
  </si>
  <si>
    <t>transporteurs_peur</t>
  </si>
  <si>
    <t>fermeture_frontieres commercant_peur</t>
  </si>
  <si>
    <t>augmentation_prix_carburant transporteurs_peur</t>
  </si>
  <si>
    <t>augmentation_prix_carburant problèmes_logistiques</t>
  </si>
  <si>
    <t>augmentation_prix_carburant routes_impraticables</t>
  </si>
  <si>
    <t>taxes_ga commercant_peur</t>
  </si>
  <si>
    <t>fermeture_frontieres augmentation_prix_carburant</t>
  </si>
  <si>
    <t>commercant_peur taxes_ga</t>
  </si>
  <si>
    <t>taxes_ga augmentation_prix_carburant</t>
  </si>
  <si>
    <t>augmentation_prix_carburant commercant_peur</t>
  </si>
  <si>
    <t>taxes_ga fermeture_frontieres</t>
  </si>
  <si>
    <t>fermeture_frontieres problèmes_logistiques</t>
  </si>
  <si>
    <t>fermeture_frontieres transporteurs_peur requisition_vehicule</t>
  </si>
  <si>
    <t>augmentation_prix_carburant fermeture_frontieres commercant_peur</t>
  </si>
  <si>
    <t>augmentation_prix_carburant fermeture_frontieres commercant_peur taxes_ga</t>
  </si>
  <si>
    <t>commercant_peur problèmes_logistiques taxes_ga</t>
  </si>
  <si>
    <t>augmentation_prix_carburant commercant_peur requisition_vehicule</t>
  </si>
  <si>
    <t>commercant_peur transporteurs_peur</t>
  </si>
  <si>
    <t>augmentation_prix_carburant commercant_peur requisition_vehicule taxes_ga</t>
  </si>
  <si>
    <t>fermeture_frontieres commercant_peur requisition_vehicule</t>
  </si>
  <si>
    <t>commercant_peur requisition_vehicule</t>
  </si>
  <si>
    <t>commercant_peur requisition_vehicule taxes_ga</t>
  </si>
  <si>
    <t>fermeture_frontieres commercant_peur transporteurs_peur routes_impraticables</t>
  </si>
  <si>
    <t>augmentation_prix_carburant fermeture_frontieres routes_impraticables</t>
  </si>
  <si>
    <t>commercant_peur transporteurs_peur fermeture_frontieres</t>
  </si>
  <si>
    <t>augmentation_prix_carburant fermeture_frontieres commercant_peur transporteurs_peur requisition_vehicule</t>
  </si>
  <si>
    <t>fermeture_frontieres commercant_peur problèmes_logistiques</t>
  </si>
  <si>
    <t>Matériaux</t>
  </si>
  <si>
    <t>taxes_ga</t>
  </si>
  <si>
    <t>acces_villes routes_impraticables</t>
  </si>
  <si>
    <t>Non_alimentaires</t>
  </si>
  <si>
    <t>perturbations_routes_commerciales</t>
  </si>
  <si>
    <t>vols_ga acces_villes</t>
  </si>
  <si>
    <t>perturbations_routes_commerciales vols_ga</t>
  </si>
  <si>
    <t>vols_ga taxes_ga</t>
  </si>
  <si>
    <t>acces_villes vols_ga</t>
  </si>
  <si>
    <t>perturbations_routes_commerciales taxes_ga</t>
  </si>
  <si>
    <t>vols_ga perturbations_routes_commerciales</t>
  </si>
  <si>
    <t>acces_villes autre</t>
  </si>
  <si>
    <t>taxes_ga autre</t>
  </si>
  <si>
    <t>taxes_ga acces_villes</t>
  </si>
  <si>
    <t>acces_champs acces_villes</t>
  </si>
  <si>
    <t>acces_champs acces_villes perturbations_routes_commerciales</t>
  </si>
  <si>
    <t>acces_champs acces_villes perturbations_routes_commerciales vols_ga</t>
  </si>
  <si>
    <t>perturbations_routes_commerciales vols_ga taxes_ga</t>
  </si>
  <si>
    <t>acces_villes perturbations_routes_commerciales vols_ga</t>
  </si>
  <si>
    <t>acces_champs taxes_ga</t>
  </si>
  <si>
    <t>acces_champs vols_ga</t>
  </si>
  <si>
    <t>acces_champs acces_villes vols_ga</t>
  </si>
  <si>
    <t>acces_champs acces_villes taxes_ga</t>
  </si>
  <si>
    <t>acces_villes vols_ga taxes_ga</t>
  </si>
  <si>
    <t>acces_villes taxes_ga</t>
  </si>
  <si>
    <t>Médicaments</t>
  </si>
  <si>
    <t>acces_villes perturbations_routes_commerciales taxes_ga</t>
  </si>
  <si>
    <t>acces_champs perturbations_routes_commerciales</t>
  </si>
  <si>
    <t>acces_villes vols_ga routes_impraticables</t>
  </si>
  <si>
    <t>acces_villes perturbations_routes_commerciales</t>
  </si>
  <si>
    <t>Ras</t>
  </si>
  <si>
    <t>Souvent ont payé des taxes abusive au groupe Armés sur la route d approvisionnement</t>
  </si>
  <si>
    <t>Ses produits sont chère par rapport à la insécurité qui a causé la fermeture de route</t>
  </si>
  <si>
    <t>Cette commerçante ne dispose pas de maïs ce seulement une seule personne qui détient stock du maïs</t>
  </si>
  <si>
    <t>Pus part des commerçants ont peur d'aller sur les axes pour faire l l'approvisionnement</t>
  </si>
  <si>
    <t>Rien à signaler</t>
  </si>
  <si>
    <t>Par rapport aux groupes Armés les camion ont peur de nous amener nos produits</t>
  </si>
  <si>
    <t>PAS DE COMMENTAIRE</t>
  </si>
  <si>
    <t>La route impraticable par rapport à la présence des groupes Armés</t>
  </si>
  <si>
    <t>Rien comme commentaire</t>
  </si>
  <si>
    <t>L' eau est beaucoup vendue dans le bidons de 25 litres et c'est  une seule personne qui vend</t>
  </si>
  <si>
    <t>Il y a deux personnes seulement qui vendent de l essence sur le marché par rapport à la pénurie</t>
  </si>
  <si>
    <t>Le prix de carburant à augmenter si bien que les clients ne viennent beaucoup</t>
  </si>
  <si>
    <t>LA VIANDE SANS OS IL FAUT TROIS TAS QUI PEUVENT ATTEINDRE 1 KILOGRAMMES</t>
  </si>
  <si>
    <t>Le maïs se font rares sur le marché contexte insecurité</t>
  </si>
  <si>
    <t>R  A S</t>
  </si>
  <si>
    <t>Pas d'aides</t>
  </si>
  <si>
    <t>R A S</t>
  </si>
  <si>
    <t>Nous les commercents  nous voulons qu'on  avertis  bien àvant</t>
  </si>
  <si>
    <t>Je remercie  acted   mais  qu 'il  contunue</t>
  </si>
  <si>
    <t>Je remercie   acted  pour  cet  initiative qu'il continue</t>
  </si>
  <si>
    <t>R a s</t>
  </si>
  <si>
    <t>Acted doit nous aider</t>
  </si>
  <si>
    <t>PAS  des  places pour étaler les viandes   , pas des moyens financiers</t>
  </si>
  <si>
    <t>Pas des moyens  financiers</t>
  </si>
  <si>
    <t>Rt</t>
  </si>
  <si>
    <t>Nous remercions  Ong</t>
  </si>
  <si>
    <t>Pas de moyens financiers</t>
  </si>
  <si>
    <t>Pas de soutiens</t>
  </si>
  <si>
    <t>Il y'a rareté du carburant sur le marché suite a l'insecurité sur la route qui mène version la capitale</t>
  </si>
  <si>
    <t>La Boutique est presque vide manque d'approvisionement cause par l'insecurité</t>
  </si>
  <si>
    <t>Les Maniocs sont abondant Sinon le clientele ne bouge pas assez</t>
  </si>
  <si>
    <t>Les boutiquiers ont de s'approvionner mais l'insecurité sur la route et le prix des articles chez les fournisseurs ont augmente</t>
  </si>
  <si>
    <t>Les denrés alimentaires Sont abondant sur le marché mais leurs marchandises ne bougent plus</t>
  </si>
  <si>
    <t>Les bouchiers se plaignent de l'insecurité sur la route d'acces aux eleveurs</t>
  </si>
  <si>
    <t>Le marché est rempli des denrés mais le probleme de finance</t>
  </si>
  <si>
    <t>Les denrés sont disponibles mais les prix sont chers mais les produits non alimentaire sont trop chers et indisponibles</t>
  </si>
  <si>
    <t>Il fait seche si bien la plupart des hommes manuelles ou forages sont remplis des gens et le prix a augmenté</t>
  </si>
  <si>
    <t>Aucune</t>
  </si>
  <si>
    <t>Merci</t>
  </si>
  <si>
    <t>Aucun</t>
  </si>
  <si>
    <t>La peur règne nous domine à cause de ce qui se passe. Nous voyons une diminution  de capital</t>
  </si>
  <si>
    <t>Notre réelle préoccupation, c'est la situation  sécuritaire</t>
  </si>
  <si>
    <t>On ne peux pas ce rendre en brousse pour acheté les beux à cause de l'insécurité.</t>
  </si>
  <si>
    <t>RAS</t>
  </si>
  <si>
    <t>Il faut que les ONG aident  les populations  pour qu'ils ont de moyens  de pouvoir  venir  acheté  nos produits.</t>
  </si>
  <si>
    <t>augmentation  du prix,à cause de l'insécurité  qui empêche  l'approvisionnement des produits.</t>
  </si>
  <si>
    <t>Difficulté d' approvisionnement et augmentation  du prix</t>
  </si>
  <si>
    <t>Forte augmentation du prix ,à  cause de l'insécurité</t>
  </si>
  <si>
    <t>augmentation  du pris,difficulté d'approvisionnement</t>
  </si>
  <si>
    <t>Augmentation  du prix, Difficulté de trouver  des transporteurs à cause de l'insécurité</t>
  </si>
  <si>
    <t>Augmentation du prix, impossibilité d'aller aux champs à cause du contexte sécuritaire</t>
  </si>
  <si>
    <t>Prix stable, mais difficiles de transport</t>
  </si>
  <si>
    <t>Difficulté d'approvisionnement, augmentation du prix</t>
  </si>
  <si>
    <t>Augmentation du prix, difficulté d'approvisionnement</t>
  </si>
  <si>
    <t>Carence sur le marché, augmentation  du prix</t>
  </si>
  <si>
    <t>Forte augmentation du prix</t>
  </si>
  <si>
    <t>Augmentation du prix,à cause de l'insécurité</t>
  </si>
  <si>
    <t>Augmentation des prix,difficulté d'approvisionnement</t>
  </si>
  <si>
    <t>Réduction du nombre de clients, augmentation de prix</t>
  </si>
  <si>
    <t>Carence sur le marché,forte augmentation de prix</t>
  </si>
  <si>
    <t>Le prix est stable et le nombre des clients aussi reste stable</t>
  </si>
  <si>
    <t>Difficulté d'approvisionnement, augmentation du prix,réduction du nombre de clients</t>
  </si>
  <si>
    <t>La population à peur d'acheter nos produits à cause d'insécurité.</t>
  </si>
  <si>
    <t>Pas de commentaire</t>
  </si>
  <si>
    <t>L' événement bloqué tout les mouvements</t>
  </si>
  <si>
    <t>Maintenant il ya menace des groupes armés</t>
  </si>
  <si>
    <t>Nous avons des difficulté par rapport aux groupes armés</t>
  </si>
  <si>
    <t>Le prix des boeufs a augmente suite a l'insecurité</t>
  </si>
  <si>
    <t>Impossible d'allez aupres des vendeurs des boeufs</t>
  </si>
  <si>
    <t>Acces aux vendeurs des boeufs devient difficile et insecuritaire</t>
  </si>
  <si>
    <t>Marchandises trop chers</t>
  </si>
  <si>
    <t>L'insecurité sur la route d'approvisionement</t>
  </si>
  <si>
    <t>Moins de 3 cotations rapportées - médiane nationale appliquée</t>
  </si>
  <si>
    <t>Aucune cotation rapportée - médiane nationale appliquée</t>
  </si>
  <si>
    <t xml:space="preserve">Unités </t>
  </si>
  <si>
    <t xml:space="preserve">En g </t>
  </si>
  <si>
    <t xml:space="preserve">En L </t>
  </si>
  <si>
    <t xml:space="preserve">En unité </t>
  </si>
  <si>
    <t xml:space="preserve">Médiane pour comparaison </t>
  </si>
  <si>
    <r>
      <t xml:space="preserve">Comparaison faite entre fin novembre 2020 et mi-janvier 20201, pour les marchés "communs" aux deux périodes de collecte. 
Pour fin novembre 2020 et mi-janvier 2021 il s'agit de : Alindao, Bambari, Bocaranga, Dimbi et Kaga-Bandoro. 
</t>
    </r>
    <r>
      <rPr>
        <b/>
        <i/>
        <sz val="9"/>
        <color theme="0"/>
        <rFont val="Arial Narrow"/>
        <family val="2"/>
      </rPr>
      <t xml:space="preserve">Le marché de Bouar n'avait pas été enquêté au mois de novembre 2020. </t>
    </r>
  </si>
  <si>
    <t xml:space="preserve">Evolution fin novenbre / mi-janvier </t>
  </si>
  <si>
    <r>
      <t xml:space="preserve">L’Initiative Conjointe de Suivi des Marchés (ICSM) a été créée par le Groupe de Travail sur les Transferts Monétaires (GTTM) en avril 2019 avec pour objectif de mieux comprendre comment les marchés centrafricains réagissent à la crise, et d’informer les réponses sous forme de transferts monétaires. Cette initiative est guidée par le sous-groupe de travail sur le suivi des marchés du GTTM et bénéficie du soutien du Bureau d'Assistance Humanitaire de l'Agence pour le développement international des Etats-Unis (OFDA).Tous les mois, les principaux marchés de la République Centrafricaine (RCA) sont évalués. Sur chaque marché, les équipes de terrain enregistrent les prix et la disponibilité des produits alimentaires et non alimentaires de base, vendus dans les magasins et étals de ces marchés.
</t>
    </r>
    <r>
      <rPr>
        <b/>
        <sz val="10"/>
        <color rgb="FFC00000"/>
        <rFont val="Arial Narrow"/>
        <family val="2"/>
      </rPr>
      <t xml:space="preserve">
Dans le contexte actuel d'événements sécuritaires récents et répandus sur le territoire national, les partenaires ont exprimé leur volonté de réaliser un suivi intermédiaire des marchés, plus léger, qui permette de mieux comprendre l'impact que des chocs de ce type peuvent avoir sur les marchés en RCA. A l'instar du suivi mensuel, qui sera maintenu dans les conditions jusqu'à présent observées, la couverture géographique du suivi intermédiaire dépend de la volonté et de la capacité des organisations partenaires à couvrir les marchés, et à mener les enquêtes.</t>
    </r>
  </si>
  <si>
    <t xml:space="preserve">Calcul du coût médian du PMAS, pour les articles retenus dans les enquêtes de la mi-janvier 2021 </t>
  </si>
  <si>
    <t>Résultats en %, par ville, des questions posées aux commerçants concernant l'évolution du nombre de clients, de commerçants, du prix des transports et des difficultés d'approvisionnement depuis deux semaines.</t>
  </si>
  <si>
    <t>Insécurité, affrontements dans la ville</t>
  </si>
  <si>
    <t>Les habitants ont fui à l'extérieur de la ville</t>
  </si>
  <si>
    <t>Indisponibilité de certains produits</t>
  </si>
  <si>
    <t>Autre (précisez)</t>
  </si>
  <si>
    <t>Nombre de commerçants rapportant une augmentation du prix du transport des marchandises… - Par ville, en %</t>
  </si>
  <si>
    <t>Nb de commerçants rapportant une augmentation des coûts de transport au cours des 2 dernières semaines</t>
  </si>
  <si>
    <t xml:space="preserve">=&gt; Les précisions "autre" sont : i) Peur de nouvelles attaques / rumeurs / menaces ; ii) Marchandises pillées ; iii) Marchandises devenues trop chères pour s'approvisionner </t>
  </si>
  <si>
    <t xml:space="preserve">% de commerçants rapportant des difficultés d'approvisionnement pour les produits ALIMENTAIRES </t>
  </si>
  <si>
    <t xml:space="preserve">% de commerçants rapportant des difficultés d'approvisionnement pour les produits NON ALIMENTAIRES </t>
  </si>
  <si>
    <t>% de commerçants rapportant des difficultés d'approvisionnement pour les produits HYGIENE</t>
  </si>
  <si>
    <t xml:space="preserve">% de commerçants rapportant des difficultés d'approvisionnement pour les MATERIAUX </t>
  </si>
  <si>
    <t xml:space="preserve">% de commerçants rapportant des difficultés d'approvisionnement pour les MEDICAMENTS </t>
  </si>
  <si>
    <t xml:space="preserve">=&gt; Les précisions "autre" sont relatives à la peur de nouvelles attaques / les rumeurs / les menaces. </t>
  </si>
  <si>
    <t>=&gt; Les présicions "autre" sont relatives à l'augmentation des tarifs des transporteurs</t>
  </si>
  <si>
    <t xml:space="preserve">Principales difficultés d'approvisionnement - Par ville, en % </t>
  </si>
  <si>
    <t xml:space="preserve">=&gt; Les précisions "autre" sont relatives à : i) l'insécurité sur les axes ; ii) aux marchandises devenues trop chères pour s'approvisionner. </t>
  </si>
  <si>
    <t>Note : il était possible de sélectionner plusieurs réponses pour toutes les questions de cette section</t>
  </si>
  <si>
    <t>approvisionnement_secu vente_domicile_secu</t>
  </si>
  <si>
    <t>approvisionnement_secu</t>
  </si>
  <si>
    <t>insécurité autre</t>
  </si>
  <si>
    <t>vente_domicile_secu</t>
  </si>
  <si>
    <t>surveillance_ga insécurité</t>
  </si>
  <si>
    <t>fuite_commerçants_exterieur insécurité</t>
  </si>
  <si>
    <t>insécurité approvisionnement_secu</t>
  </si>
  <si>
    <t>approvisionnement_secu fuite_commerçants_site</t>
  </si>
  <si>
    <t>insécurité surveillance_ga</t>
  </si>
  <si>
    <t>insécurité fuite_commerçants_exterieur</t>
  </si>
  <si>
    <t>vente_domicile_secu insécurité</t>
  </si>
  <si>
    <t>approvisionnement_secu surveillance_ga</t>
  </si>
  <si>
    <t>vente_domicile_secu surveillance_ga</t>
  </si>
  <si>
    <t>approvisionnement_secu insécurité autre</t>
  </si>
  <si>
    <t>surveillance_ga approvisionnement_secu</t>
  </si>
  <si>
    <t>vente_domicile_secu approvisionnement_secu</t>
  </si>
  <si>
    <t>vente_domicile_secu fuite_commerçants_exterieur insécurité</t>
  </si>
  <si>
    <t>insécurité approvisionnement_secu fuite_commerçants_site fuite_commerçants_exterieur</t>
  </si>
  <si>
    <t>insécurité approvisionnement_secu vente_domicile_secu fuite_commerçants_site fuite_commerçants_exterieur</t>
  </si>
  <si>
    <t>insécurité approvisionnement_secu fuite_commerçants_site</t>
  </si>
  <si>
    <t>insécurité fuite_commerçants_site fuite_commerçants_exterieur</t>
  </si>
  <si>
    <t>insécurité approvisionnement_secu fuite_commerçants_exterieur</t>
  </si>
  <si>
    <t>insécurité approvisionnement_secu vente_domicile_secu</t>
  </si>
  <si>
    <t>insécurité approvisionnement_secu vente_domicile_secu fuite_commerçants_exterieur</t>
  </si>
  <si>
    <t>insécurité vente_domicile_secu</t>
  </si>
  <si>
    <t>approvisionnement_secu vente_domicile_secu autre</t>
  </si>
  <si>
    <t>insécurité vente_domicile_secu approvisionnement_secu</t>
  </si>
  <si>
    <t>insécurité fuite_commerçants_site</t>
  </si>
  <si>
    <t>insécurité vente_domicile_secu fuite_commerçants_exterieur</t>
  </si>
  <si>
    <t>approvisionnement_secu vente_domicile_secu fuite_commerçants_exterieur</t>
  </si>
  <si>
    <t>150</t>
  </si>
  <si>
    <t>1500</t>
  </si>
  <si>
    <t>Erreur de saisie</t>
  </si>
  <si>
    <t>essence_prix</t>
  </si>
  <si>
    <t>100</t>
  </si>
  <si>
    <t>1000</t>
  </si>
  <si>
    <t>10</t>
  </si>
  <si>
    <t>200000</t>
  </si>
  <si>
    <t>2000</t>
  </si>
  <si>
    <t>200</t>
  </si>
  <si>
    <t>2500</t>
  </si>
  <si>
    <t>Outlier</t>
  </si>
  <si>
    <t>manioc_500g_prix</t>
  </si>
  <si>
    <t>1750</t>
  </si>
  <si>
    <t>700</t>
  </si>
  <si>
    <t>600</t>
  </si>
  <si>
    <t>eau_20l_prix</t>
  </si>
  <si>
    <t>933</t>
  </si>
  <si>
    <t>800</t>
  </si>
  <si>
    <t>mais_350g_prix</t>
  </si>
  <si>
    <t>Normalisation du prix</t>
  </si>
  <si>
    <t>3502</t>
  </si>
  <si>
    <t>350</t>
  </si>
  <si>
    <t>riz_500g_prix</t>
  </si>
  <si>
    <t>2</t>
  </si>
  <si>
    <t>175</t>
  </si>
  <si>
    <t>6500</t>
  </si>
  <si>
    <t>650</t>
  </si>
  <si>
    <t>60000</t>
  </si>
  <si>
    <t>75000</t>
  </si>
  <si>
    <t>750</t>
  </si>
  <si>
    <t>6250</t>
  </si>
  <si>
    <t>625</t>
  </si>
  <si>
    <t>haricot_500g_prix</t>
  </si>
  <si>
    <t>375</t>
  </si>
  <si>
    <t>437.5</t>
  </si>
  <si>
    <t>3750</t>
  </si>
  <si>
    <t>937.5</t>
  </si>
  <si>
    <t>5000</t>
  </si>
  <si>
    <t>1250</t>
  </si>
  <si>
    <t>arachide_150g_prix</t>
  </si>
  <si>
    <t>2250</t>
  </si>
  <si>
    <t>225</t>
  </si>
  <si>
    <t>1125</t>
  </si>
  <si>
    <t>112.5</t>
  </si>
  <si>
    <t>Fiabilité des données</t>
  </si>
  <si>
    <t>huile_vegetale_prix</t>
  </si>
  <si>
    <t>approvisionnement_Coronavirus vente_domicile_Coronavirus</t>
  </si>
  <si>
    <t>Erreur de codage</t>
  </si>
  <si>
    <t>insécurité approvisionnement_Coronavirus</t>
  </si>
  <si>
    <t>approvisionnement_Coronavirus fuite_commerçants_site</t>
  </si>
  <si>
    <t>vente_domicile_Coronavirus insécurité</t>
  </si>
  <si>
    <t>approvisionnement_Coronavirus surveillance_ga</t>
  </si>
  <si>
    <t>vente_domicile_Coronavirus surveillance_ga</t>
  </si>
  <si>
    <t>approvisionnement_Coronavirus insécurité autre</t>
  </si>
  <si>
    <t>surveillance_ga approvisionnement_Coronavirus</t>
  </si>
  <si>
    <t>vente_domicile_Coronavirus approvisionnement_Coronavirus</t>
  </si>
  <si>
    <t>vente_domicile_Coronavirus fuite_commerçants_exterieur insécurité</t>
  </si>
  <si>
    <t>insécurité approvisionnement_Coronavirus fuite_commerçants_site fuite_commerçants_exterieur</t>
  </si>
  <si>
    <t>insécurité approvisionnement_Coronavirus vente_domicile_Coronavirus fuite_commerçants_site fuite_commerçants_exterieur</t>
  </si>
  <si>
    <t>insécurité approvisionnement_Coronavirus fuite_commerçants_site</t>
  </si>
  <si>
    <t>insécurité approvisionnement_Coronavirus fuite_commerçants_exterieur</t>
  </si>
  <si>
    <t>insécurité approvisionnement_Coronavirus vente_domicile_Coronavirus</t>
  </si>
  <si>
    <t>insécurité approvisionnement_Coronavirus vente_domicile_Coronavirus fuite_commerçants_exterieur</t>
  </si>
  <si>
    <t>insécurité vente_domicile_Coronavirus</t>
  </si>
  <si>
    <t>approvisionnement_Coronavirus vente_domicile_Coronavirus autre</t>
  </si>
  <si>
    <t>insécurité vente_domicile_Coronavirus approvisionnement_Coronavirus</t>
  </si>
  <si>
    <t>insécurité vente_domicile_Coronavirus fuite_commerçants_exterieur</t>
  </si>
  <si>
    <t>approvisionnement_Coronavirus vente_domicile_Coronavirus fuite_commerçants_exterieur</t>
  </si>
  <si>
    <t>q6_1_2_difficultes_approvisionnement_raisons.autre</t>
  </si>
  <si>
    <t>1</t>
  </si>
  <si>
    <t>0</t>
  </si>
  <si>
    <t>Répétition de la réponse</t>
  </si>
  <si>
    <t xml:space="preserve">supprimé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</si>
</sst>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C_H_F_-;\-* #,##0.00\ _C_H_F_-;_-* &quot;-&quot;??\ _C_H_F_-;_-@_-"/>
    <numFmt numFmtId="164" formatCode="_-* #,##0\ _C_H_F_-;\-* #,##0\ _C_H_F_-;_-* &quot;-&quot;??\ _C_H_F_-;_-@_-"/>
    <numFmt numFmtId="165" formatCode="#,##0;[Red]#,##0"/>
    <numFmt numFmtId="166" formatCode="yyyy\-mm\-dd\ hh:mm:ss\ \U\T\C"/>
  </numFmts>
  <fonts count="34" x14ac:knownFonts="1">
    <font>
      <sz val="11"/>
      <color theme="1"/>
      <name val="Calibri"/>
      <family val="2"/>
      <scheme val="minor"/>
    </font>
    <font>
      <sz val="11"/>
      <color theme="1"/>
      <name val="Arial Narrow"/>
      <family val="2"/>
    </font>
    <font>
      <sz val="11"/>
      <color theme="1"/>
      <name val="Calibri"/>
      <family val="2"/>
      <scheme val="minor"/>
    </font>
    <font>
      <b/>
      <sz val="11"/>
      <color theme="0"/>
      <name val="Arial Narrow"/>
      <family val="2"/>
    </font>
    <font>
      <i/>
      <sz val="11"/>
      <color theme="1"/>
      <name val="Arial Narrow"/>
      <family val="2"/>
    </font>
    <font>
      <b/>
      <i/>
      <sz val="11"/>
      <color theme="1"/>
      <name val="Arial Narrow"/>
      <family val="2"/>
    </font>
    <font>
      <i/>
      <sz val="11"/>
      <name val="Arial Narrow"/>
      <family val="2"/>
    </font>
    <font>
      <b/>
      <sz val="16"/>
      <color theme="1"/>
      <name val="Arial Narrow"/>
      <family val="2"/>
    </font>
    <font>
      <b/>
      <sz val="11"/>
      <color rgb="FFFF0000"/>
      <name val="Arial Narrow"/>
      <family val="2"/>
    </font>
    <font>
      <sz val="10"/>
      <color theme="1"/>
      <name val="Arial Narrow"/>
      <family val="2"/>
    </font>
    <font>
      <b/>
      <sz val="12"/>
      <color theme="1"/>
      <name val="Arial Narrow"/>
      <family val="2"/>
    </font>
    <font>
      <sz val="11"/>
      <color theme="0"/>
      <name val="Arial Narrow"/>
      <family val="2"/>
    </font>
    <font>
      <b/>
      <sz val="11"/>
      <color theme="1"/>
      <name val="Arial Narrow"/>
      <family val="2"/>
    </font>
    <font>
      <b/>
      <sz val="10"/>
      <color theme="1"/>
      <name val="Arial Narrow"/>
      <family val="2"/>
    </font>
    <font>
      <sz val="10"/>
      <name val="Arial Narrow"/>
      <family val="2"/>
    </font>
    <font>
      <sz val="10"/>
      <color rgb="FFFF0000"/>
      <name val="Arial Narrow"/>
      <family val="2"/>
    </font>
    <font>
      <b/>
      <sz val="10"/>
      <name val="Arial Narrow"/>
      <family val="2"/>
    </font>
    <font>
      <sz val="11"/>
      <name val="Arial Narrow"/>
      <family val="2"/>
    </font>
    <font>
      <b/>
      <u/>
      <sz val="11"/>
      <color theme="1"/>
      <name val="Arial Narrow"/>
      <family val="2"/>
    </font>
    <font>
      <b/>
      <sz val="10"/>
      <color theme="0"/>
      <name val="Arial Narrow"/>
      <family val="2"/>
    </font>
    <font>
      <b/>
      <sz val="14"/>
      <color theme="1"/>
      <name val="Arial Narrow"/>
      <family val="2"/>
    </font>
    <font>
      <b/>
      <sz val="18"/>
      <color theme="1"/>
      <name val="Arial Narrow"/>
      <family val="2"/>
    </font>
    <font>
      <b/>
      <sz val="10"/>
      <color theme="1"/>
      <name val="Calibri"/>
      <family val="2"/>
      <scheme val="minor"/>
    </font>
    <font>
      <sz val="11"/>
      <color theme="2" tint="-0.749992370372631"/>
      <name val="Arial Narrow"/>
      <family val="2"/>
    </font>
    <font>
      <sz val="11"/>
      <color rgb="FFFF0000"/>
      <name val="Arial Narrow"/>
      <family val="2"/>
    </font>
    <font>
      <b/>
      <sz val="11"/>
      <name val="Arial Narrow"/>
      <family val="2"/>
    </font>
    <font>
      <b/>
      <u/>
      <sz val="11"/>
      <name val="Arial Narrow"/>
      <family val="2"/>
    </font>
    <font>
      <b/>
      <sz val="10"/>
      <color rgb="FFC00000"/>
      <name val="Arial Narrow"/>
      <family val="2"/>
    </font>
    <font>
      <b/>
      <i/>
      <sz val="10"/>
      <color theme="1"/>
      <name val="Arial Narrow"/>
      <family val="2"/>
    </font>
    <font>
      <u/>
      <sz val="11"/>
      <color theme="1"/>
      <name val="Arial Narrow"/>
      <family val="2"/>
    </font>
    <font>
      <b/>
      <i/>
      <sz val="10"/>
      <color theme="0"/>
      <name val="Arial Narrow"/>
      <family val="2"/>
    </font>
    <font>
      <b/>
      <u/>
      <sz val="10"/>
      <color rgb="FFC00000"/>
      <name val="Arial Narrow"/>
      <family val="2"/>
    </font>
    <font>
      <b/>
      <i/>
      <sz val="9"/>
      <color theme="0"/>
      <name val="Arial Narrow"/>
      <family val="2"/>
    </font>
    <font>
      <b/>
      <i/>
      <sz val="11"/>
      <color theme="1"/>
      <name val="Calibri"/>
      <family val="2"/>
      <scheme val="minor"/>
    </font>
  </fonts>
  <fills count="24">
    <fill>
      <patternFill patternType="none"/>
    </fill>
    <fill>
      <patternFill patternType="gray125"/>
    </fill>
    <fill>
      <patternFill patternType="solid">
        <fgColor theme="2" tint="-0.499984740745262"/>
        <bgColor indexed="64"/>
      </patternFill>
    </fill>
    <fill>
      <patternFill patternType="solid">
        <fgColor theme="2"/>
        <bgColor indexed="64"/>
      </patternFill>
    </fill>
    <fill>
      <patternFill patternType="solid">
        <fgColor rgb="FFEE5859"/>
        <bgColor indexed="64"/>
      </patternFill>
    </fill>
    <fill>
      <patternFill patternType="solid">
        <fgColor rgb="FFFFEB9C"/>
        <bgColor indexed="64"/>
      </patternFill>
    </fill>
    <fill>
      <patternFill patternType="solid">
        <fgColor rgb="FFD63F40"/>
        <bgColor indexed="64"/>
      </patternFill>
    </fill>
    <fill>
      <patternFill patternType="solid">
        <fgColor theme="0" tint="-0.34998626667073579"/>
        <bgColor theme="5" tint="0.59999389629810485"/>
      </patternFill>
    </fill>
    <fill>
      <patternFill patternType="solid">
        <fgColor theme="0" tint="-0.34998626667073579"/>
        <bgColor indexed="64"/>
      </patternFill>
    </fill>
    <fill>
      <patternFill patternType="solid">
        <fgColor theme="0" tint="-0.14999847407452621"/>
        <bgColor theme="5" tint="0.59999389629810485"/>
      </patternFill>
    </fill>
    <fill>
      <patternFill patternType="solid">
        <fgColor theme="0" tint="-0.34998626667073579"/>
        <bgColor theme="5" tint="0.79998168889431442"/>
      </patternFill>
    </fill>
    <fill>
      <patternFill patternType="solid">
        <fgColor theme="2" tint="-0.249977111117893"/>
        <bgColor indexed="64"/>
      </patternFill>
    </fill>
    <fill>
      <patternFill patternType="solid">
        <fgColor theme="0" tint="-0.14999847407452621"/>
        <bgColor theme="5" tint="0.79998168889431442"/>
      </patternFill>
    </fill>
    <fill>
      <patternFill patternType="solid">
        <fgColor rgb="FFFFC7CE"/>
        <bgColor indexed="64"/>
      </patternFill>
    </fill>
    <fill>
      <patternFill patternType="solid">
        <fgColor rgb="FF56B3CD"/>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4"/>
        <bgColor indexed="64"/>
      </patternFill>
    </fill>
    <fill>
      <patternFill patternType="solid">
        <fgColor rgb="FFE34443"/>
        <bgColor rgb="FF000000"/>
      </patternFill>
    </fill>
    <fill>
      <patternFill patternType="solid">
        <fgColor theme="1" tint="0.499984740745262"/>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auto="1"/>
      </left>
      <right style="medium">
        <color theme="0"/>
      </right>
      <top style="medium">
        <color auto="1"/>
      </top>
      <bottom style="medium">
        <color theme="0"/>
      </bottom>
      <diagonal/>
    </border>
    <border>
      <left style="medium">
        <color theme="0"/>
      </left>
      <right style="medium">
        <color auto="1"/>
      </right>
      <top style="medium">
        <color auto="1"/>
      </top>
      <bottom style="medium">
        <color theme="0"/>
      </bottom>
      <diagonal/>
    </border>
    <border>
      <left style="medium">
        <color auto="1"/>
      </left>
      <right/>
      <top style="medium">
        <color theme="0"/>
      </top>
      <bottom style="medium">
        <color theme="0"/>
      </bottom>
      <diagonal/>
    </border>
    <border>
      <left/>
      <right style="medium">
        <color auto="1"/>
      </right>
      <top style="medium">
        <color theme="0"/>
      </top>
      <bottom style="medium">
        <color theme="0"/>
      </bottom>
      <diagonal/>
    </border>
    <border>
      <left style="medium">
        <color auto="1"/>
      </left>
      <right style="medium">
        <color theme="0"/>
      </right>
      <top style="medium">
        <color theme="0"/>
      </top>
      <bottom style="medium">
        <color theme="0"/>
      </bottom>
      <diagonal/>
    </border>
    <border>
      <left style="medium">
        <color theme="0"/>
      </left>
      <right style="medium">
        <color auto="1"/>
      </right>
      <top style="medium">
        <color theme="0"/>
      </top>
      <bottom style="medium">
        <color theme="0"/>
      </bottom>
      <diagonal/>
    </border>
    <border>
      <left style="medium">
        <color auto="1"/>
      </left>
      <right style="medium">
        <color theme="0"/>
      </right>
      <top style="medium">
        <color theme="0"/>
      </top>
      <bottom style="medium">
        <color auto="1"/>
      </bottom>
      <diagonal/>
    </border>
    <border>
      <left style="medium">
        <color theme="0"/>
      </left>
      <right style="medium">
        <color auto="1"/>
      </right>
      <top style="medium">
        <color theme="0"/>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diagonal/>
    </border>
    <border>
      <left style="thin">
        <color indexed="64"/>
      </left>
      <right/>
      <top/>
      <bottom style="medium">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indexed="64"/>
      </right>
      <top style="thin">
        <color theme="1" tint="0.499984740745262"/>
      </top>
      <bottom style="thin">
        <color theme="1" tint="0.499984740745262"/>
      </bottom>
      <diagonal/>
    </border>
    <border>
      <left style="thin">
        <color indexed="64"/>
      </left>
      <right style="thin">
        <color indexed="64"/>
      </right>
      <top style="thin">
        <color theme="1" tint="0.499984740745262"/>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style="thin">
        <color indexed="64"/>
      </right>
      <top/>
      <bottom style="thin">
        <color theme="0" tint="-0.14996795556505021"/>
      </bottom>
      <diagonal/>
    </border>
    <border>
      <left style="thin">
        <color theme="0" tint="-0.14996795556505021"/>
      </left>
      <right style="thin">
        <color indexed="64"/>
      </right>
      <top style="thin">
        <color theme="0" tint="-0.14996795556505021"/>
      </top>
      <bottom style="thin">
        <color theme="0" tint="-0.14996795556505021"/>
      </bottom>
      <diagonal/>
    </border>
    <border>
      <left style="thin">
        <color theme="0" tint="-0.14996795556505021"/>
      </left>
      <right style="thin">
        <color indexed="64"/>
      </right>
      <top style="thin">
        <color theme="0" tint="-0.14996795556505021"/>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theme="0" tint="-0.14996795556505021"/>
      </right>
      <top/>
      <bottom style="thin">
        <color theme="0" tint="-0.14996795556505021"/>
      </bottom>
      <diagonal/>
    </border>
    <border>
      <left style="thin">
        <color indexed="64"/>
      </left>
      <right style="thin">
        <color theme="0" tint="-0.14996795556505021"/>
      </right>
      <top style="thin">
        <color theme="0" tint="-0.14996795556505021"/>
      </top>
      <bottom style="thin">
        <color theme="0" tint="-0.14996795556505021"/>
      </bottom>
      <diagonal/>
    </border>
    <border>
      <left style="thin">
        <color indexed="64"/>
      </left>
      <right style="thin">
        <color theme="0" tint="-0.14996795556505021"/>
      </right>
      <top style="thin">
        <color theme="0" tint="-0.14996795556505021"/>
      </top>
      <bottom/>
      <diagonal/>
    </border>
  </borders>
  <cellStyleXfs count="10">
    <xf numFmtId="0" fontId="0" fillId="0" borderId="0"/>
    <xf numFmtId="43" fontId="2" fillId="0" borderId="0" applyFont="0" applyFill="0" applyBorder="0" applyAlignment="0" applyProtection="0"/>
    <xf numFmtId="0" fontId="4" fillId="0" borderId="4">
      <alignment vertical="top" wrapText="1"/>
    </xf>
    <xf numFmtId="0" fontId="6" fillId="0" borderId="2" applyFont="0" applyAlignment="0">
      <alignment vertical="top" wrapText="1"/>
    </xf>
    <xf numFmtId="0" fontId="1" fillId="0" borderId="3"/>
    <xf numFmtId="0" fontId="6" fillId="0" borderId="11" applyFont="0" applyAlignment="0">
      <alignment vertical="top" wrapText="1"/>
    </xf>
    <xf numFmtId="1" fontId="1" fillId="0" borderId="5"/>
    <xf numFmtId="9"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cellStyleXfs>
  <cellXfs count="423">
    <xf numFmtId="0" fontId="0" fillId="0" borderId="0" xfId="0"/>
    <xf numFmtId="0" fontId="1" fillId="0" borderId="0" xfId="0" applyFont="1"/>
    <xf numFmtId="3" fontId="1" fillId="0" borderId="7" xfId="0" applyNumberFormat="1" applyFont="1" applyBorder="1" applyAlignment="1">
      <alignment horizontal="center" vertical="center"/>
    </xf>
    <xf numFmtId="0" fontId="1" fillId="0" borderId="0" xfId="0" applyFont="1" applyFill="1"/>
    <xf numFmtId="0" fontId="7" fillId="0" borderId="0" xfId="0" applyFont="1"/>
    <xf numFmtId="0" fontId="8" fillId="0" borderId="0" xfId="0" applyFont="1"/>
    <xf numFmtId="0" fontId="0" fillId="0" borderId="0" xfId="0"/>
    <xf numFmtId="0" fontId="1" fillId="0" borderId="0" xfId="0" applyFont="1" applyFill="1" applyBorder="1"/>
    <xf numFmtId="0" fontId="0" fillId="0" borderId="0" xfId="0" applyFill="1"/>
    <xf numFmtId="3" fontId="14" fillId="0" borderId="1" xfId="0" applyNumberFormat="1" applyFont="1" applyBorder="1" applyAlignment="1">
      <alignment horizontal="center" vertical="center"/>
    </xf>
    <xf numFmtId="3" fontId="12" fillId="0" borderId="1" xfId="0" applyNumberFormat="1" applyFont="1" applyBorder="1" applyAlignment="1">
      <alignment horizontal="center" vertical="center"/>
    </xf>
    <xf numFmtId="3" fontId="0" fillId="0" borderId="0" xfId="0" applyNumberFormat="1"/>
    <xf numFmtId="0" fontId="0" fillId="0" borderId="0" xfId="0" applyFill="1" applyBorder="1"/>
    <xf numFmtId="0" fontId="9" fillId="0" borderId="0" xfId="0" applyFont="1"/>
    <xf numFmtId="0" fontId="19" fillId="7" borderId="16" xfId="0" applyFont="1" applyFill="1" applyBorder="1" applyAlignment="1">
      <alignment vertical="top" wrapText="1"/>
    </xf>
    <xf numFmtId="0" fontId="19" fillId="8" borderId="17" xfId="0" applyFont="1" applyFill="1" applyBorder="1" applyAlignment="1">
      <alignment horizontal="left" vertical="top" wrapText="1"/>
    </xf>
    <xf numFmtId="0" fontId="16" fillId="9" borderId="16" xfId="0" applyFont="1" applyFill="1" applyBorder="1" applyAlignment="1">
      <alignment vertical="top" wrapText="1"/>
    </xf>
    <xf numFmtId="0" fontId="16" fillId="9" borderId="17" xfId="0" applyFont="1" applyFill="1" applyBorder="1" applyAlignment="1">
      <alignment horizontal="left" vertical="top" wrapText="1"/>
    </xf>
    <xf numFmtId="0" fontId="19" fillId="10" borderId="16" xfId="0" applyFont="1" applyFill="1" applyBorder="1" applyAlignment="1">
      <alignment vertical="top" wrapText="1"/>
    </xf>
    <xf numFmtId="0" fontId="22" fillId="0" borderId="0" xfId="0" applyFont="1" applyBorder="1"/>
    <xf numFmtId="0" fontId="16" fillId="12" borderId="16" xfId="0" applyFont="1" applyFill="1" applyBorder="1" applyAlignment="1">
      <alignment vertical="top" wrapText="1"/>
    </xf>
    <xf numFmtId="0" fontId="19" fillId="10" borderId="17" xfId="0" applyFont="1" applyFill="1" applyBorder="1" applyAlignment="1">
      <alignment horizontal="left" vertical="top" wrapText="1"/>
    </xf>
    <xf numFmtId="0" fontId="1" fillId="0" borderId="16" xfId="0" applyFont="1" applyBorder="1" applyAlignment="1">
      <alignment vertical="top" wrapText="1"/>
    </xf>
    <xf numFmtId="0" fontId="1" fillId="0" borderId="17" xfId="0" applyFont="1" applyBorder="1" applyAlignment="1">
      <alignment horizontal="left" vertical="top" wrapText="1"/>
    </xf>
    <xf numFmtId="0" fontId="3" fillId="6" borderId="16" xfId="0" applyFont="1" applyFill="1" applyBorder="1" applyAlignment="1">
      <alignment vertical="top" wrapText="1"/>
    </xf>
    <xf numFmtId="0" fontId="3" fillId="6" borderId="17" xfId="0" applyFont="1" applyFill="1" applyBorder="1" applyAlignment="1">
      <alignment horizontal="left" vertical="top" wrapText="1"/>
    </xf>
    <xf numFmtId="0" fontId="16" fillId="12" borderId="17" xfId="0" applyFont="1" applyFill="1" applyBorder="1" applyAlignment="1">
      <alignment horizontal="left" vertical="top" wrapText="1"/>
    </xf>
    <xf numFmtId="0" fontId="0" fillId="0" borderId="0" xfId="0" applyAlignment="1">
      <alignment horizontal="left" wrapText="1"/>
    </xf>
    <xf numFmtId="0" fontId="9" fillId="0" borderId="0" xfId="0" applyFont="1" applyAlignment="1">
      <alignment horizontal="left" vertical="center"/>
    </xf>
    <xf numFmtId="0" fontId="1" fillId="0" borderId="7" xfId="0" applyFont="1" applyFill="1" applyBorder="1"/>
    <xf numFmtId="17" fontId="19" fillId="2" borderId="1" xfId="0" applyNumberFormat="1" applyFont="1" applyFill="1" applyBorder="1" applyAlignment="1">
      <alignment horizontal="center" vertical="center" wrapText="1"/>
    </xf>
    <xf numFmtId="9" fontId="1" fillId="0" borderId="0" xfId="7" applyFont="1"/>
    <xf numFmtId="3" fontId="24" fillId="0" borderId="0" xfId="0" applyNumberFormat="1" applyFont="1" applyAlignment="1">
      <alignment horizontal="center"/>
    </xf>
    <xf numFmtId="17" fontId="19" fillId="2" borderId="0" xfId="0" applyNumberFormat="1" applyFont="1" applyFill="1" applyBorder="1" applyAlignment="1">
      <alignment horizontal="center" vertical="center" wrapText="1"/>
    </xf>
    <xf numFmtId="17" fontId="19" fillId="2" borderId="0" xfId="0" quotePrefix="1" applyNumberFormat="1" applyFont="1" applyFill="1" applyBorder="1" applyAlignment="1">
      <alignment horizontal="center" vertical="center" wrapText="1"/>
    </xf>
    <xf numFmtId="3" fontId="14" fillId="0" borderId="1" xfId="0" applyNumberFormat="1" applyFont="1" applyFill="1" applyBorder="1" applyAlignment="1">
      <alignment horizontal="center" vertical="center"/>
    </xf>
    <xf numFmtId="3" fontId="14" fillId="0" borderId="6" xfId="0" applyNumberFormat="1" applyFont="1" applyFill="1" applyBorder="1" applyAlignment="1">
      <alignment horizontal="center" vertical="center"/>
    </xf>
    <xf numFmtId="0" fontId="12" fillId="0" borderId="20" xfId="0" applyFont="1" applyBorder="1"/>
    <xf numFmtId="164" fontId="12" fillId="0" borderId="21" xfId="0" applyNumberFormat="1" applyFont="1" applyBorder="1"/>
    <xf numFmtId="164" fontId="12" fillId="0" borderId="22" xfId="0" applyNumberFormat="1" applyFont="1" applyBorder="1"/>
    <xf numFmtId="9" fontId="1" fillId="0" borderId="21" xfId="7" applyFont="1" applyBorder="1"/>
    <xf numFmtId="164" fontId="12" fillId="0" borderId="0" xfId="0" applyNumberFormat="1" applyFont="1" applyBorder="1"/>
    <xf numFmtId="0" fontId="1" fillId="0" borderId="0" xfId="0" applyFont="1" applyAlignment="1">
      <alignment vertical="top"/>
    </xf>
    <xf numFmtId="17" fontId="19" fillId="2" borderId="1" xfId="0" applyNumberFormat="1" applyFont="1" applyFill="1" applyBorder="1" applyAlignment="1">
      <alignment horizontal="center" vertical="top" wrapText="1"/>
    </xf>
    <xf numFmtId="0" fontId="4" fillId="0" borderId="0" xfId="0" applyFont="1" applyFill="1" applyAlignment="1">
      <alignment vertical="top" wrapText="1"/>
    </xf>
    <xf numFmtId="3" fontId="1" fillId="0" borderId="0" xfId="0" applyNumberFormat="1" applyFont="1" applyFill="1" applyAlignment="1">
      <alignment vertical="top"/>
    </xf>
    <xf numFmtId="0" fontId="4" fillId="0" borderId="0" xfId="0" applyFont="1" applyFill="1" applyAlignment="1">
      <alignment horizontal="center" vertical="top"/>
    </xf>
    <xf numFmtId="0" fontId="1" fillId="13" borderId="0" xfId="0" applyFont="1" applyFill="1"/>
    <xf numFmtId="0" fontId="12" fillId="0" borderId="0" xfId="0" applyFont="1" applyBorder="1"/>
    <xf numFmtId="0" fontId="20" fillId="13" borderId="4" xfId="0" applyFont="1" applyFill="1" applyBorder="1" applyAlignment="1"/>
    <xf numFmtId="0" fontId="20" fillId="13" borderId="0" xfId="0" applyFont="1" applyFill="1"/>
    <xf numFmtId="17" fontId="19" fillId="0" borderId="0" xfId="0" applyNumberFormat="1" applyFont="1" applyFill="1" applyBorder="1" applyAlignment="1">
      <alignment horizontal="center" vertical="center" wrapText="1"/>
    </xf>
    <xf numFmtId="0" fontId="12" fillId="0" borderId="0" xfId="0" applyFont="1" applyFill="1"/>
    <xf numFmtId="0" fontId="20" fillId="13" borderId="0" xfId="0" applyFont="1" applyFill="1" applyBorder="1" applyAlignment="1"/>
    <xf numFmtId="17" fontId="19" fillId="2" borderId="1" xfId="0" quotePrefix="1" applyNumberFormat="1" applyFont="1" applyFill="1" applyBorder="1" applyAlignment="1">
      <alignment horizontal="center" vertical="center" wrapText="1"/>
    </xf>
    <xf numFmtId="1" fontId="17" fillId="0" borderId="6" xfId="0" applyNumberFormat="1" applyFont="1" applyBorder="1" applyAlignment="1">
      <alignment horizontal="center" vertical="center"/>
    </xf>
    <xf numFmtId="1" fontId="24" fillId="0" borderId="6" xfId="0" applyNumberFormat="1" applyFont="1" applyBorder="1" applyAlignment="1">
      <alignment horizontal="center" vertical="center"/>
    </xf>
    <xf numFmtId="3" fontId="24" fillId="0" borderId="1" xfId="0" applyNumberFormat="1" applyFont="1" applyBorder="1" applyAlignment="1">
      <alignment horizontal="center" vertical="center"/>
    </xf>
    <xf numFmtId="3" fontId="1" fillId="0" borderId="1" xfId="0" applyNumberFormat="1" applyFont="1" applyBorder="1" applyAlignment="1">
      <alignment horizontal="center" vertical="center"/>
    </xf>
    <xf numFmtId="3" fontId="17" fillId="0" borderId="1" xfId="0" applyNumberFormat="1" applyFont="1" applyFill="1" applyBorder="1" applyAlignment="1">
      <alignment horizontal="center" vertical="center"/>
    </xf>
    <xf numFmtId="3" fontId="17" fillId="0" borderId="8" xfId="0" applyNumberFormat="1" applyFont="1" applyFill="1" applyBorder="1" applyAlignment="1">
      <alignment horizontal="center" vertical="center"/>
    </xf>
    <xf numFmtId="17" fontId="19" fillId="2" borderId="9" xfId="0" applyNumberFormat="1" applyFont="1" applyFill="1" applyBorder="1" applyAlignment="1">
      <alignment horizontal="center" vertical="center" wrapText="1"/>
    </xf>
    <xf numFmtId="1" fontId="17" fillId="0" borderId="1" xfId="0" applyNumberFormat="1" applyFont="1" applyBorder="1" applyAlignment="1">
      <alignment horizontal="center" vertical="center"/>
    </xf>
    <xf numFmtId="1" fontId="24" fillId="0" borderId="1" xfId="0" applyNumberFormat="1" applyFont="1" applyBorder="1" applyAlignment="1">
      <alignment horizontal="center" vertical="center"/>
    </xf>
    <xf numFmtId="0" fontId="1" fillId="0" borderId="1" xfId="0" applyFont="1" applyBorder="1"/>
    <xf numFmtId="0" fontId="1" fillId="0" borderId="1" xfId="0" applyFont="1" applyFill="1" applyBorder="1"/>
    <xf numFmtId="0" fontId="3" fillId="0" borderId="0" xfId="0" applyFont="1" applyFill="1" applyAlignment="1">
      <alignment horizontal="center"/>
    </xf>
    <xf numFmtId="17" fontId="16" fillId="13" borderId="1" xfId="0" applyNumberFormat="1" applyFont="1" applyFill="1" applyBorder="1" applyAlignment="1">
      <alignment horizontal="center" vertical="center" wrapText="1"/>
    </xf>
    <xf numFmtId="3" fontId="1" fillId="0" borderId="6" xfId="0" applyNumberFormat="1" applyFont="1" applyBorder="1" applyAlignment="1">
      <alignment horizontal="center" vertical="center"/>
    </xf>
    <xf numFmtId="3" fontId="14" fillId="0" borderId="8" xfId="0" applyNumberFormat="1" applyFont="1" applyFill="1" applyBorder="1" applyAlignment="1">
      <alignment horizontal="center" vertical="center"/>
    </xf>
    <xf numFmtId="3" fontId="17" fillId="0" borderId="6" xfId="0" applyNumberFormat="1" applyFont="1" applyFill="1" applyBorder="1" applyAlignment="1">
      <alignment horizontal="center" vertical="center"/>
    </xf>
    <xf numFmtId="164" fontId="12" fillId="0" borderId="22" xfId="0" applyNumberFormat="1" applyFont="1" applyFill="1" applyBorder="1"/>
    <xf numFmtId="3" fontId="1" fillId="0" borderId="1" xfId="0" applyNumberFormat="1" applyFont="1" applyBorder="1" applyAlignment="1">
      <alignment horizontal="center"/>
    </xf>
    <xf numFmtId="0" fontId="0" fillId="0" borderId="0" xfId="0" applyBorder="1"/>
    <xf numFmtId="17" fontId="19" fillId="2" borderId="1" xfId="0" quotePrefix="1" applyNumberFormat="1" applyFont="1" applyFill="1" applyBorder="1" applyAlignment="1">
      <alignment horizontal="center" vertical="top" wrapText="1"/>
    </xf>
    <xf numFmtId="17" fontId="19" fillId="2" borderId="6" xfId="0" quotePrefix="1" applyNumberFormat="1" applyFont="1" applyFill="1" applyBorder="1" applyAlignment="1">
      <alignment horizontal="center" vertical="center" wrapText="1"/>
    </xf>
    <xf numFmtId="3" fontId="24" fillId="0" borderId="1" xfId="0" applyNumberFormat="1" applyFont="1" applyFill="1" applyBorder="1" applyAlignment="1">
      <alignment horizontal="center" vertical="center"/>
    </xf>
    <xf numFmtId="3" fontId="17" fillId="0" borderId="24" xfId="0" applyNumberFormat="1" applyFont="1" applyFill="1" applyBorder="1" applyAlignment="1">
      <alignment horizontal="center" vertical="center"/>
    </xf>
    <xf numFmtId="17" fontId="19" fillId="2" borderId="6" xfId="0" applyNumberFormat="1" applyFont="1" applyFill="1" applyBorder="1" applyAlignment="1">
      <alignment horizontal="center" vertical="center" wrapText="1"/>
    </xf>
    <xf numFmtId="1" fontId="17" fillId="0" borderId="0" xfId="0" applyNumberFormat="1" applyFont="1" applyFill="1" applyBorder="1" applyAlignment="1">
      <alignment horizontal="center" vertical="center"/>
    </xf>
    <xf numFmtId="3" fontId="1" fillId="0" borderId="0" xfId="0" applyNumberFormat="1" applyFont="1" applyFill="1" applyBorder="1" applyAlignment="1">
      <alignment horizontal="center" vertical="center"/>
    </xf>
    <xf numFmtId="0" fontId="9" fillId="0" borderId="0" xfId="0" applyFont="1" applyFill="1" applyBorder="1"/>
    <xf numFmtId="0" fontId="12" fillId="0" borderId="0" xfId="0" applyFont="1" applyFill="1" applyBorder="1"/>
    <xf numFmtId="0" fontId="1" fillId="0" borderId="0" xfId="0" applyFont="1" applyAlignment="1" applyProtection="1">
      <alignment horizontal="center" vertical="center"/>
      <protection locked="0"/>
    </xf>
    <xf numFmtId="0" fontId="0" fillId="0" borderId="0" xfId="0" applyProtection="1">
      <protection locked="0"/>
    </xf>
    <xf numFmtId="0" fontId="1" fillId="0" borderId="0" xfId="0" applyFont="1" applyProtection="1">
      <protection locked="0"/>
    </xf>
    <xf numFmtId="0" fontId="9" fillId="0" borderId="0" xfId="0" applyFont="1" applyFill="1" applyBorder="1" applyProtection="1">
      <protection locked="0"/>
    </xf>
    <xf numFmtId="3" fontId="0" fillId="0" borderId="0" xfId="0" applyNumberFormat="1" applyProtection="1">
      <protection locked="0"/>
    </xf>
    <xf numFmtId="0" fontId="18" fillId="0" borderId="0" xfId="0" applyFont="1" applyProtection="1">
      <protection locked="0"/>
    </xf>
    <xf numFmtId="3" fontId="15" fillId="13" borderId="1" xfId="0" applyNumberFormat="1" applyFont="1" applyFill="1" applyBorder="1" applyAlignment="1" applyProtection="1">
      <alignment horizontal="center" vertical="center"/>
      <protection locked="0"/>
    </xf>
    <xf numFmtId="3" fontId="15" fillId="0" borderId="1" xfId="0" applyNumberFormat="1" applyFont="1" applyBorder="1" applyAlignment="1" applyProtection="1">
      <alignment horizontal="center" vertical="center"/>
      <protection locked="0"/>
    </xf>
    <xf numFmtId="164" fontId="12" fillId="0" borderId="25" xfId="0" applyNumberFormat="1" applyFont="1" applyBorder="1"/>
    <xf numFmtId="164" fontId="25" fillId="0" borderId="21" xfId="0" applyNumberFormat="1" applyFont="1" applyBorder="1"/>
    <xf numFmtId="0" fontId="25" fillId="0" borderId="0" xfId="0" applyFont="1" applyFill="1" applyAlignment="1">
      <alignment horizontal="left"/>
    </xf>
    <xf numFmtId="164" fontId="12" fillId="0" borderId="25" xfId="0" applyNumberFormat="1" applyFont="1" applyFill="1" applyBorder="1"/>
    <xf numFmtId="164" fontId="12" fillId="0" borderId="21" xfId="0" applyNumberFormat="1" applyFont="1" applyFill="1" applyBorder="1"/>
    <xf numFmtId="0" fontId="16" fillId="19" borderId="17" xfId="0" applyFont="1" applyFill="1" applyBorder="1" applyAlignment="1">
      <alignment horizontal="left" vertical="top" wrapText="1"/>
    </xf>
    <xf numFmtId="3" fontId="15" fillId="0" borderId="1" xfId="0" applyNumberFormat="1" applyFont="1" applyBorder="1" applyAlignment="1">
      <alignment horizontal="center" vertical="center"/>
    </xf>
    <xf numFmtId="0" fontId="3"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3" fontId="1" fillId="0" borderId="0" xfId="0" applyNumberFormat="1" applyFont="1" applyFill="1" applyBorder="1"/>
    <xf numFmtId="3" fontId="12" fillId="0" borderId="0" xfId="0" applyNumberFormat="1" applyFont="1" applyFill="1" applyBorder="1"/>
    <xf numFmtId="0" fontId="4" fillId="0" borderId="0" xfId="0" applyFont="1" applyAlignment="1">
      <alignment vertical="top" wrapText="1"/>
    </xf>
    <xf numFmtId="17" fontId="19" fillId="2" borderId="9" xfId="0" quotePrefix="1" applyNumberFormat="1" applyFont="1" applyFill="1" applyBorder="1" applyAlignment="1">
      <alignment horizontal="center" vertical="center" wrapText="1"/>
    </xf>
    <xf numFmtId="3" fontId="17" fillId="0" borderId="9" xfId="0" applyNumberFormat="1" applyFont="1" applyFill="1" applyBorder="1" applyAlignment="1">
      <alignment horizontal="center" vertical="center"/>
    </xf>
    <xf numFmtId="3" fontId="17" fillId="0" borderId="23" xfId="0" applyNumberFormat="1" applyFont="1" applyFill="1" applyBorder="1" applyAlignment="1">
      <alignment horizontal="center" vertical="center"/>
    </xf>
    <xf numFmtId="17" fontId="16" fillId="20" borderId="1" xfId="0" quotePrefix="1" applyNumberFormat="1" applyFont="1" applyFill="1" applyBorder="1" applyAlignment="1">
      <alignment horizontal="center" vertical="center" wrapText="1"/>
    </xf>
    <xf numFmtId="17" fontId="16" fillId="20" borderId="6" xfId="0" applyNumberFormat="1" applyFont="1" applyFill="1" applyBorder="1" applyAlignment="1">
      <alignment horizontal="center" vertical="center" wrapText="1"/>
    </xf>
    <xf numFmtId="164" fontId="12" fillId="0" borderId="27" xfId="0" applyNumberFormat="1" applyFont="1" applyFill="1" applyBorder="1"/>
    <xf numFmtId="0" fontId="9" fillId="0" borderId="2" xfId="0" applyFont="1" applyBorder="1" applyAlignment="1" applyProtection="1">
      <protection locked="0"/>
    </xf>
    <xf numFmtId="0" fontId="9" fillId="0" borderId="0" xfId="0" applyFont="1" applyBorder="1" applyAlignment="1" applyProtection="1">
      <protection locked="0"/>
    </xf>
    <xf numFmtId="17" fontId="16" fillId="0" borderId="0" xfId="0" quotePrefix="1" applyNumberFormat="1" applyFont="1" applyFill="1" applyBorder="1" applyAlignment="1">
      <alignment horizontal="center" vertical="center" wrapText="1"/>
    </xf>
    <xf numFmtId="164" fontId="25" fillId="0" borderId="22" xfId="0" applyNumberFormat="1" applyFont="1" applyFill="1" applyBorder="1"/>
    <xf numFmtId="17" fontId="19" fillId="0" borderId="0" xfId="0" applyNumberFormat="1" applyFont="1" applyFill="1" applyBorder="1" applyAlignment="1">
      <alignment vertical="center" wrapText="1"/>
    </xf>
    <xf numFmtId="0" fontId="3" fillId="0" borderId="0" xfId="0" applyFont="1" applyFill="1" applyAlignment="1"/>
    <xf numFmtId="0" fontId="25" fillId="0" borderId="0" xfId="0" applyFont="1" applyFill="1" applyAlignment="1"/>
    <xf numFmtId="0" fontId="12" fillId="0" borderId="1" xfId="0" applyFont="1" applyBorder="1"/>
    <xf numFmtId="0" fontId="19" fillId="0" borderId="0" xfId="0" applyFont="1" applyFill="1" applyBorder="1" applyAlignment="1">
      <alignment vertical="center" wrapText="1"/>
    </xf>
    <xf numFmtId="0" fontId="1" fillId="0" borderId="11" xfId="0" applyFont="1" applyBorder="1"/>
    <xf numFmtId="0" fontId="28" fillId="0" borderId="0" xfId="0" applyFont="1" applyFill="1" applyBorder="1" applyAlignment="1">
      <alignment horizontal="center" vertical="center" wrapText="1"/>
    </xf>
    <xf numFmtId="0" fontId="19" fillId="10" borderId="18" xfId="0" applyFont="1" applyFill="1" applyBorder="1" applyAlignment="1">
      <alignment vertical="top" wrapText="1"/>
    </xf>
    <xf numFmtId="0" fontId="19" fillId="10" borderId="19" xfId="0" applyFont="1" applyFill="1" applyBorder="1" applyAlignment="1">
      <alignment horizontal="left" vertical="top" wrapText="1"/>
    </xf>
    <xf numFmtId="0" fontId="1" fillId="0" borderId="0" xfId="0" applyFont="1" applyAlignment="1">
      <alignment vertical="top" wrapText="1"/>
    </xf>
    <xf numFmtId="3" fontId="12" fillId="0" borderId="25" xfId="0" applyNumberFormat="1" applyFont="1" applyBorder="1" applyAlignment="1">
      <alignment horizontal="center" vertical="center"/>
    </xf>
    <xf numFmtId="3" fontId="14" fillId="0" borderId="1" xfId="0" applyNumberFormat="1" applyFont="1" applyBorder="1" applyAlignment="1" applyProtection="1">
      <alignment horizontal="center" vertical="center"/>
      <protection locked="0"/>
    </xf>
    <xf numFmtId="3" fontId="17" fillId="0" borderId="1" xfId="0" applyNumberFormat="1" applyFont="1" applyBorder="1" applyAlignment="1" applyProtection="1">
      <alignment horizontal="center" vertical="center"/>
      <protection locked="0"/>
    </xf>
    <xf numFmtId="3" fontId="24" fillId="0" borderId="1" xfId="0" applyNumberFormat="1" applyFont="1" applyFill="1" applyBorder="1" applyAlignment="1" applyProtection="1">
      <alignment horizontal="center" vertical="center"/>
      <protection locked="0"/>
    </xf>
    <xf numFmtId="3" fontId="17" fillId="0" borderId="1" xfId="0" applyNumberFormat="1" applyFont="1" applyFill="1" applyBorder="1" applyAlignment="1" applyProtection="1">
      <alignment horizontal="center" vertical="center"/>
      <protection locked="0"/>
    </xf>
    <xf numFmtId="3" fontId="24" fillId="0" borderId="1" xfId="0" applyNumberFormat="1" applyFont="1" applyBorder="1" applyAlignment="1" applyProtection="1">
      <alignment horizontal="center" vertical="center"/>
      <protection locked="0"/>
    </xf>
    <xf numFmtId="0" fontId="12" fillId="0" borderId="0" xfId="0" applyFont="1" applyFill="1" applyAlignment="1">
      <alignment horizontal="center"/>
    </xf>
    <xf numFmtId="0" fontId="19" fillId="2" borderId="26" xfId="0" applyFont="1" applyFill="1" applyBorder="1" applyAlignment="1">
      <alignment horizontal="center" vertical="center" wrapText="1"/>
    </xf>
    <xf numFmtId="0" fontId="13" fillId="0" borderId="0" xfId="0" applyFont="1" applyFill="1" applyAlignment="1"/>
    <xf numFmtId="0" fontId="12" fillId="0" borderId="0" xfId="0" applyFont="1" applyBorder="1" applyAlignment="1">
      <alignment wrapText="1"/>
    </xf>
    <xf numFmtId="0" fontId="19" fillId="22" borderId="1" xfId="0" applyFont="1" applyFill="1" applyBorder="1" applyAlignment="1" applyProtection="1">
      <alignment horizontal="left" vertical="center" wrapText="1"/>
    </xf>
    <xf numFmtId="0" fontId="9" fillId="0" borderId="0" xfId="0" applyFont="1" applyFill="1" applyAlignment="1">
      <alignment horizontal="left" vertical="center"/>
    </xf>
    <xf numFmtId="0" fontId="1" fillId="0" borderId="0" xfId="0" applyFont="1" applyFill="1" applyAlignment="1">
      <alignment horizontal="left"/>
    </xf>
    <xf numFmtId="0" fontId="1" fillId="0" borderId="0" xfId="0" applyFont="1" applyFill="1" applyAlignment="1">
      <alignment vertical="center"/>
    </xf>
    <xf numFmtId="0" fontId="1" fillId="0" borderId="0" xfId="0" applyNumberFormat="1" applyFont="1" applyFill="1" applyAlignment="1">
      <alignment vertical="center"/>
    </xf>
    <xf numFmtId="0" fontId="9" fillId="0" borderId="0" xfId="0" applyFont="1" applyAlignment="1">
      <alignment horizontal="left"/>
    </xf>
    <xf numFmtId="0" fontId="19" fillId="2" borderId="1"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3" fillId="4" borderId="0" xfId="0" applyFont="1" applyFill="1" applyAlignment="1">
      <alignment horizontal="center"/>
    </xf>
    <xf numFmtId="3" fontId="17" fillId="0" borderId="7" xfId="0" applyNumberFormat="1" applyFont="1" applyBorder="1" applyAlignment="1">
      <alignment horizontal="center" vertical="center"/>
    </xf>
    <xf numFmtId="0" fontId="3" fillId="4" borderId="0" xfId="0" applyFont="1" applyFill="1" applyBorder="1" applyAlignment="1">
      <alignment horizontal="center"/>
    </xf>
    <xf numFmtId="0" fontId="12" fillId="0" borderId="0" xfId="0" applyFont="1" applyFill="1" applyAlignment="1">
      <alignment vertical="center"/>
    </xf>
    <xf numFmtId="0" fontId="12" fillId="0" borderId="0" xfId="0" applyFont="1" applyFill="1" applyAlignment="1">
      <alignment vertical="center" wrapText="1"/>
    </xf>
    <xf numFmtId="0" fontId="12" fillId="0" borderId="0" xfId="0" applyFont="1" applyAlignment="1">
      <alignment vertical="center" wrapText="1"/>
    </xf>
    <xf numFmtId="0" fontId="1" fillId="0" borderId="0" xfId="0" applyFont="1" applyAlignment="1">
      <alignment vertical="center"/>
    </xf>
    <xf numFmtId="0" fontId="1" fillId="0" borderId="0" xfId="0" applyNumberFormat="1" applyFont="1" applyAlignment="1">
      <alignment vertical="center"/>
    </xf>
    <xf numFmtId="1" fontId="1" fillId="0" borderId="0" xfId="0" applyNumberFormat="1" applyFont="1" applyFill="1" applyAlignment="1">
      <alignment horizontal="left" vertical="center"/>
    </xf>
    <xf numFmtId="0" fontId="1" fillId="0" borderId="0" xfId="0" applyNumberFormat="1" applyFont="1" applyFill="1"/>
    <xf numFmtId="0" fontId="1" fillId="0" borderId="0" xfId="0" applyFont="1" applyFill="1" applyAlignment="1">
      <alignment horizontal="left" vertical="center"/>
    </xf>
    <xf numFmtId="1" fontId="1" fillId="0" borderId="0" xfId="0" applyNumberFormat="1" applyFont="1" applyFill="1" applyAlignment="1">
      <alignment vertical="center"/>
    </xf>
    <xf numFmtId="0" fontId="1" fillId="0" borderId="31" xfId="0" applyFont="1" applyFill="1" applyBorder="1"/>
    <xf numFmtId="0" fontId="5" fillId="0" borderId="31" xfId="0" applyFont="1" applyBorder="1" applyAlignment="1">
      <alignment horizontal="center" vertical="center" wrapText="1"/>
    </xf>
    <xf numFmtId="0" fontId="3" fillId="2" borderId="31" xfId="0" applyFont="1" applyFill="1" applyBorder="1" applyAlignment="1">
      <alignment horizontal="center" vertical="center" wrapText="1"/>
    </xf>
    <xf numFmtId="0" fontId="23" fillId="0" borderId="31" xfId="0" applyFont="1" applyFill="1" applyBorder="1" applyAlignment="1">
      <alignment horizontal="center" vertical="center"/>
    </xf>
    <xf numFmtId="0" fontId="5" fillId="0" borderId="31" xfId="0" applyFont="1" applyBorder="1" applyAlignment="1">
      <alignment horizontal="center" vertical="center"/>
    </xf>
    <xf numFmtId="3" fontId="1" fillId="0" borderId="31" xfId="0" applyNumberFormat="1" applyFont="1" applyBorder="1" applyAlignment="1">
      <alignment horizontal="center"/>
    </xf>
    <xf numFmtId="0" fontId="4" fillId="0" borderId="31" xfId="0" applyFont="1" applyBorder="1" applyAlignment="1">
      <alignment horizontal="center"/>
    </xf>
    <xf numFmtId="3" fontId="9" fillId="0" borderId="0" xfId="0" applyNumberFormat="1" applyFont="1" applyBorder="1" applyAlignment="1">
      <alignment horizontal="center" vertical="center"/>
    </xf>
    <xf numFmtId="0" fontId="5" fillId="0" borderId="31" xfId="0" applyFont="1" applyBorder="1" applyAlignment="1" applyProtection="1">
      <alignment horizontal="center" vertical="center" wrapText="1"/>
      <protection locked="0"/>
    </xf>
    <xf numFmtId="0" fontId="3" fillId="2" borderId="31" xfId="0" applyFont="1" applyFill="1" applyBorder="1" applyAlignment="1" applyProtection="1">
      <alignment horizontal="center" vertical="center" wrapText="1"/>
      <protection locked="0"/>
    </xf>
    <xf numFmtId="0" fontId="10" fillId="0" borderId="31" xfId="0" applyFont="1" applyBorder="1" applyAlignment="1">
      <alignment horizontal="center" vertical="center"/>
    </xf>
    <xf numFmtId="3" fontId="15" fillId="0" borderId="31" xfId="0" applyNumberFormat="1" applyFont="1" applyBorder="1" applyAlignment="1" applyProtection="1">
      <alignment horizontal="center" vertical="center"/>
      <protection locked="0"/>
    </xf>
    <xf numFmtId="3" fontId="1" fillId="0" borderId="31" xfId="0" applyNumberFormat="1" applyFont="1" applyBorder="1" applyAlignment="1">
      <alignment horizontal="center" vertical="center"/>
    </xf>
    <xf numFmtId="3" fontId="17" fillId="0" borderId="31" xfId="0" applyNumberFormat="1" applyFont="1" applyBorder="1" applyAlignment="1">
      <alignment horizontal="center" vertical="center"/>
    </xf>
    <xf numFmtId="0" fontId="12" fillId="0" borderId="31" xfId="0" applyFont="1" applyBorder="1"/>
    <xf numFmtId="164" fontId="1" fillId="3" borderId="0" xfId="8" applyNumberFormat="1" applyFont="1" applyFill="1" applyAlignment="1">
      <alignment horizontal="center" vertical="center"/>
    </xf>
    <xf numFmtId="164" fontId="1" fillId="3" borderId="1" xfId="8" applyNumberFormat="1" applyFont="1" applyFill="1" applyBorder="1" applyAlignment="1">
      <alignment horizontal="center" vertical="center"/>
    </xf>
    <xf numFmtId="164" fontId="24" fillId="0" borderId="1" xfId="8" applyNumberFormat="1" applyFont="1" applyFill="1" applyBorder="1" applyAlignment="1">
      <alignment horizontal="center" vertical="center"/>
    </xf>
    <xf numFmtId="164" fontId="1" fillId="3" borderId="1" xfId="8" applyNumberFormat="1" applyFont="1" applyFill="1" applyBorder="1" applyAlignment="1">
      <alignment horizontal="left" vertical="center"/>
    </xf>
    <xf numFmtId="164" fontId="17" fillId="0" borderId="1" xfId="8" applyNumberFormat="1" applyFont="1" applyFill="1" applyBorder="1" applyAlignment="1">
      <alignment horizontal="left" vertical="center"/>
    </xf>
    <xf numFmtId="164" fontId="1" fillId="0" borderId="1" xfId="8" applyNumberFormat="1" applyFont="1" applyFill="1" applyBorder="1" applyAlignment="1">
      <alignment horizontal="center" vertical="center"/>
    </xf>
    <xf numFmtId="164" fontId="17" fillId="0" borderId="1" xfId="8" applyNumberFormat="1" applyFont="1" applyFill="1" applyBorder="1" applyAlignment="1">
      <alignment horizontal="center" vertical="center"/>
    </xf>
    <xf numFmtId="164" fontId="17" fillId="0" borderId="8" xfId="8" applyNumberFormat="1" applyFont="1" applyBorder="1" applyAlignment="1">
      <alignment horizontal="center" vertical="center"/>
    </xf>
    <xf numFmtId="164" fontId="1" fillId="3" borderId="9" xfId="8" applyNumberFormat="1" applyFont="1" applyFill="1" applyBorder="1" applyAlignment="1">
      <alignment horizontal="center" vertical="center"/>
    </xf>
    <xf numFmtId="164" fontId="17" fillId="0" borderId="1" xfId="8" applyNumberFormat="1" applyFont="1" applyBorder="1" applyAlignment="1">
      <alignment horizontal="center" vertical="center"/>
    </xf>
    <xf numFmtId="164" fontId="1" fillId="0" borderId="1" xfId="8" applyNumberFormat="1" applyFont="1" applyFill="1" applyBorder="1" applyAlignment="1">
      <alignment horizontal="left" vertical="center"/>
    </xf>
    <xf numFmtId="164" fontId="24" fillId="0" borderId="1" xfId="8" applyNumberFormat="1" applyFont="1" applyBorder="1" applyAlignment="1">
      <alignment horizontal="center" vertical="center"/>
    </xf>
    <xf numFmtId="164" fontId="1" fillId="3" borderId="0" xfId="8" applyNumberFormat="1" applyFont="1" applyFill="1" applyAlignment="1">
      <alignment horizontal="left" vertical="center"/>
    </xf>
    <xf numFmtId="164" fontId="17" fillId="3" borderId="1" xfId="8" applyNumberFormat="1" applyFont="1" applyFill="1" applyBorder="1" applyAlignment="1">
      <alignment horizontal="center" vertical="center"/>
    </xf>
    <xf numFmtId="164" fontId="24" fillId="0" borderId="9" xfId="8" applyNumberFormat="1" applyFont="1" applyFill="1" applyBorder="1" applyAlignment="1">
      <alignment horizontal="center" vertical="center"/>
    </xf>
    <xf numFmtId="164" fontId="1" fillId="3" borderId="8" xfId="8" applyNumberFormat="1" applyFont="1" applyFill="1" applyBorder="1" applyAlignment="1">
      <alignment horizontal="left" vertical="center"/>
    </xf>
    <xf numFmtId="164" fontId="17" fillId="0" borderId="6" xfId="8" applyNumberFormat="1" applyFont="1" applyBorder="1" applyAlignment="1">
      <alignment horizontal="center" vertical="center"/>
    </xf>
    <xf numFmtId="164" fontId="24" fillId="0" borderId="1" xfId="8" applyNumberFormat="1" applyFont="1" applyFill="1" applyBorder="1" applyAlignment="1">
      <alignment horizontal="left" vertical="center"/>
    </xf>
    <xf numFmtId="164" fontId="17" fillId="0" borderId="6" xfId="8" applyNumberFormat="1" applyFont="1" applyFill="1" applyBorder="1" applyAlignment="1">
      <alignment horizontal="center" vertical="center"/>
    </xf>
    <xf numFmtId="1" fontId="17" fillId="0" borderId="1" xfId="0" applyNumberFormat="1" applyFont="1" applyFill="1" applyBorder="1" applyAlignment="1">
      <alignment horizontal="center" vertical="center"/>
    </xf>
    <xf numFmtId="3" fontId="1" fillId="0" borderId="1" xfId="0" applyNumberFormat="1" applyFont="1" applyFill="1" applyBorder="1" applyAlignment="1">
      <alignment horizontal="center" vertical="center"/>
    </xf>
    <xf numFmtId="164" fontId="17" fillId="0" borderId="7" xfId="8" applyNumberFormat="1" applyFont="1" applyBorder="1" applyAlignment="1">
      <alignment horizontal="center" vertical="center"/>
    </xf>
    <xf numFmtId="164" fontId="1" fillId="0" borderId="1" xfId="8" applyNumberFormat="1" applyFont="1" applyBorder="1" applyAlignment="1">
      <alignment horizontal="center" vertical="center"/>
    </xf>
    <xf numFmtId="164" fontId="17" fillId="0" borderId="0" xfId="8" applyNumberFormat="1" applyFont="1" applyFill="1" applyBorder="1" applyAlignment="1">
      <alignment horizontal="center" vertical="center"/>
    </xf>
    <xf numFmtId="164" fontId="17" fillId="0" borderId="24" xfId="8" applyNumberFormat="1" applyFont="1" applyFill="1" applyBorder="1" applyAlignment="1">
      <alignment horizontal="left" vertical="center"/>
    </xf>
    <xf numFmtId="164" fontId="17" fillId="0" borderId="6" xfId="8" applyNumberFormat="1" applyFont="1" applyFill="1" applyBorder="1" applyAlignment="1">
      <alignment horizontal="left" vertical="center"/>
    </xf>
    <xf numFmtId="3" fontId="12" fillId="0" borderId="20" xfId="0" applyNumberFormat="1" applyFont="1" applyBorder="1" applyAlignment="1">
      <alignment horizontal="center" vertical="center"/>
    </xf>
    <xf numFmtId="3" fontId="12" fillId="0" borderId="22" xfId="0" applyNumberFormat="1" applyFont="1" applyBorder="1" applyAlignment="1">
      <alignment horizontal="center" vertical="center"/>
    </xf>
    <xf numFmtId="3" fontId="12" fillId="0" borderId="35" xfId="0" applyNumberFormat="1" applyFont="1" applyBorder="1" applyAlignment="1">
      <alignment horizontal="center" vertical="center"/>
    </xf>
    <xf numFmtId="0" fontId="12" fillId="0" borderId="36" xfId="0" applyFont="1" applyBorder="1"/>
    <xf numFmtId="164" fontId="1" fillId="0" borderId="0" xfId="8" applyNumberFormat="1" applyFont="1" applyFill="1" applyBorder="1" applyAlignment="1">
      <alignment horizontal="left" vertical="center"/>
    </xf>
    <xf numFmtId="9" fontId="1" fillId="0" borderId="0" xfId="9" applyFont="1"/>
    <xf numFmtId="9" fontId="1" fillId="0" borderId="0" xfId="7" applyFont="1" applyFill="1" applyBorder="1" applyAlignment="1">
      <alignment horizontal="left" vertical="center"/>
    </xf>
    <xf numFmtId="9" fontId="1" fillId="0" borderId="0" xfId="9" applyFont="1" applyFill="1"/>
    <xf numFmtId="9" fontId="1" fillId="0" borderId="21" xfId="9" applyFont="1" applyBorder="1"/>
    <xf numFmtId="9" fontId="1" fillId="0" borderId="22" xfId="9" applyFont="1" applyBorder="1"/>
    <xf numFmtId="9" fontId="1" fillId="0" borderId="25" xfId="9" applyFont="1" applyBorder="1"/>
    <xf numFmtId="9" fontId="12" fillId="0" borderId="22" xfId="9" applyFont="1" applyBorder="1"/>
    <xf numFmtId="9" fontId="1" fillId="0" borderId="20" xfId="9" applyFont="1" applyBorder="1"/>
    <xf numFmtId="17" fontId="16" fillId="20" borderId="9" xfId="0" quotePrefix="1" applyNumberFormat="1" applyFont="1" applyFill="1" applyBorder="1" applyAlignment="1">
      <alignment horizontal="center" vertical="center" wrapText="1"/>
    </xf>
    <xf numFmtId="164" fontId="1" fillId="3" borderId="9" xfId="8" applyNumberFormat="1" applyFont="1" applyFill="1" applyBorder="1" applyAlignment="1">
      <alignment horizontal="left" vertical="center"/>
    </xf>
    <xf numFmtId="164" fontId="1" fillId="0" borderId="9" xfId="8" applyNumberFormat="1" applyFont="1" applyFill="1" applyBorder="1" applyAlignment="1">
      <alignment horizontal="left" vertical="center"/>
    </xf>
    <xf numFmtId="164" fontId="1" fillId="3" borderId="7" xfId="8" applyNumberFormat="1" applyFont="1" applyFill="1" applyBorder="1" applyAlignment="1">
      <alignment horizontal="center" vertical="center"/>
    </xf>
    <xf numFmtId="3" fontId="1" fillId="3" borderId="1" xfId="8" applyNumberFormat="1" applyFont="1" applyFill="1" applyBorder="1" applyAlignment="1">
      <alignment horizontal="center" vertical="center"/>
    </xf>
    <xf numFmtId="165" fontId="1" fillId="3" borderId="1" xfId="8" applyNumberFormat="1" applyFont="1" applyFill="1" applyBorder="1" applyAlignment="1">
      <alignment horizontal="center" vertical="center"/>
    </xf>
    <xf numFmtId="164" fontId="24" fillId="0" borderId="9" xfId="8" applyNumberFormat="1" applyFont="1" applyFill="1" applyBorder="1" applyAlignment="1">
      <alignment horizontal="left" vertical="center"/>
    </xf>
    <xf numFmtId="164" fontId="17" fillId="0" borderId="9" xfId="8" applyNumberFormat="1" applyFont="1" applyFill="1" applyBorder="1" applyAlignment="1">
      <alignment horizontal="left" vertical="center"/>
    </xf>
    <xf numFmtId="164" fontId="1" fillId="0" borderId="6" xfId="8" applyNumberFormat="1" applyFont="1" applyFill="1" applyBorder="1" applyAlignment="1">
      <alignment horizontal="center" vertical="center"/>
    </xf>
    <xf numFmtId="164" fontId="1" fillId="3" borderId="6" xfId="8" applyNumberFormat="1" applyFont="1" applyFill="1" applyBorder="1" applyAlignment="1">
      <alignment horizontal="left" vertical="center"/>
    </xf>
    <xf numFmtId="17" fontId="19" fillId="23" borderId="6" xfId="0" applyNumberFormat="1" applyFont="1" applyFill="1" applyBorder="1" applyAlignment="1">
      <alignment horizontal="center" vertical="center" wrapText="1"/>
    </xf>
    <xf numFmtId="17" fontId="19" fillId="2" borderId="23" xfId="0" applyNumberFormat="1" applyFont="1" applyFill="1" applyBorder="1" applyAlignment="1">
      <alignment horizontal="center" vertical="center" wrapText="1"/>
    </xf>
    <xf numFmtId="9" fontId="1" fillId="0" borderId="37" xfId="9" applyFont="1" applyBorder="1"/>
    <xf numFmtId="164" fontId="1" fillId="3" borderId="2" xfId="8" applyNumberFormat="1" applyFont="1" applyFill="1" applyBorder="1" applyAlignment="1">
      <alignment horizontal="center" vertical="center"/>
    </xf>
    <xf numFmtId="164" fontId="17" fillId="0" borderId="23" xfId="8" applyNumberFormat="1" applyFont="1" applyFill="1" applyBorder="1" applyAlignment="1">
      <alignment horizontal="left" vertical="center"/>
    </xf>
    <xf numFmtId="0" fontId="3" fillId="0" borderId="0" xfId="0" applyFont="1" applyFill="1" applyBorder="1" applyAlignment="1"/>
    <xf numFmtId="3" fontId="17" fillId="0" borderId="1" xfId="0" applyNumberFormat="1" applyFont="1" applyBorder="1" applyAlignment="1">
      <alignment horizontal="center" vertical="center"/>
    </xf>
    <xf numFmtId="164" fontId="1" fillId="0" borderId="1" xfId="8" applyNumberFormat="1" applyFont="1" applyBorder="1" applyAlignment="1">
      <alignment horizontal="left"/>
    </xf>
    <xf numFmtId="164" fontId="1" fillId="0" borderId="1" xfId="8" applyNumberFormat="1" applyFont="1" applyBorder="1"/>
    <xf numFmtId="164" fontId="24" fillId="0" borderId="1" xfId="8" applyNumberFormat="1" applyFont="1" applyBorder="1"/>
    <xf numFmtId="164" fontId="24" fillId="0" borderId="1" xfId="8" applyNumberFormat="1" applyFont="1" applyBorder="1" applyAlignment="1">
      <alignment horizontal="left"/>
    </xf>
    <xf numFmtId="164" fontId="24" fillId="3" borderId="1" xfId="8" applyNumberFormat="1" applyFont="1" applyFill="1" applyBorder="1"/>
    <xf numFmtId="164" fontId="1" fillId="0" borderId="1" xfId="8" applyNumberFormat="1" applyFont="1" applyFill="1" applyBorder="1" applyAlignment="1">
      <alignment horizontal="left"/>
    </xf>
    <xf numFmtId="164" fontId="1" fillId="0" borderId="1" xfId="8" applyNumberFormat="1" applyFont="1" applyFill="1" applyBorder="1"/>
    <xf numFmtId="0" fontId="1" fillId="0" borderId="0" xfId="0" applyFont="1" applyBorder="1"/>
    <xf numFmtId="164" fontId="12" fillId="0" borderId="1" xfId="0" applyNumberFormat="1" applyFont="1" applyBorder="1"/>
    <xf numFmtId="164" fontId="25" fillId="0" borderId="1" xfId="0" applyNumberFormat="1" applyFont="1" applyBorder="1"/>
    <xf numFmtId="164" fontId="12" fillId="0" borderId="1" xfId="0" applyNumberFormat="1" applyFont="1" applyFill="1" applyBorder="1" applyAlignment="1">
      <alignment horizontal="center"/>
    </xf>
    <xf numFmtId="164" fontId="12" fillId="0" borderId="1" xfId="0" applyNumberFormat="1" applyFont="1" applyFill="1" applyBorder="1"/>
    <xf numFmtId="9" fontId="19" fillId="2" borderId="6" xfId="7" applyFont="1" applyFill="1" applyBorder="1" applyAlignment="1">
      <alignment horizontal="center" vertical="center" wrapText="1"/>
    </xf>
    <xf numFmtId="9" fontId="19" fillId="2" borderId="23" xfId="7" applyFont="1" applyFill="1" applyBorder="1" applyAlignment="1">
      <alignment horizontal="center" vertical="center" wrapText="1"/>
    </xf>
    <xf numFmtId="17" fontId="16" fillId="20" borderId="6" xfId="0" quotePrefix="1" applyNumberFormat="1" applyFont="1" applyFill="1" applyBorder="1" applyAlignment="1">
      <alignment horizontal="center" vertical="center" wrapText="1"/>
    </xf>
    <xf numFmtId="17" fontId="16" fillId="0" borderId="0" xfId="0" applyNumberFormat="1" applyFont="1" applyFill="1" applyBorder="1" applyAlignment="1">
      <alignment horizontal="center" vertical="center" wrapText="1"/>
    </xf>
    <xf numFmtId="9" fontId="1" fillId="0" borderId="0" xfId="9" applyFont="1" applyFill="1" applyBorder="1"/>
    <xf numFmtId="9" fontId="12" fillId="0" borderId="21" xfId="9" applyFont="1" applyBorder="1"/>
    <xf numFmtId="9" fontId="12" fillId="0" borderId="25" xfId="9" applyFont="1" applyBorder="1"/>
    <xf numFmtId="3" fontId="24" fillId="0" borderId="1" xfId="0" applyNumberFormat="1" applyFont="1" applyBorder="1" applyAlignment="1">
      <alignment horizontal="center"/>
    </xf>
    <xf numFmtId="3" fontId="1" fillId="0" borderId="9" xfId="0" applyNumberFormat="1" applyFont="1" applyBorder="1" applyAlignment="1">
      <alignment horizontal="center"/>
    </xf>
    <xf numFmtId="3" fontId="24" fillId="0" borderId="9" xfId="0" applyNumberFormat="1" applyFont="1" applyBorder="1" applyAlignment="1">
      <alignment horizontal="center"/>
    </xf>
    <xf numFmtId="0" fontId="1" fillId="0" borderId="9" xfId="0" applyFont="1" applyBorder="1" applyAlignment="1">
      <alignment horizontal="center"/>
    </xf>
    <xf numFmtId="3" fontId="1" fillId="0" borderId="23" xfId="0" applyNumberFormat="1" applyFont="1" applyBorder="1" applyAlignment="1">
      <alignment horizontal="center"/>
    </xf>
    <xf numFmtId="164" fontId="1" fillId="3" borderId="7" xfId="8" applyNumberFormat="1" applyFont="1" applyFill="1" applyBorder="1" applyAlignment="1">
      <alignment horizontal="left" vertical="center"/>
    </xf>
    <xf numFmtId="3" fontId="1" fillId="0" borderId="6" xfId="0" applyNumberFormat="1" applyFont="1" applyBorder="1" applyAlignment="1">
      <alignment horizontal="center"/>
    </xf>
    <xf numFmtId="0" fontId="12" fillId="0" borderId="20" xfId="0" applyFont="1" applyBorder="1" applyAlignment="1">
      <alignment horizontal="center"/>
    </xf>
    <xf numFmtId="0" fontId="12" fillId="0" borderId="25" xfId="0" applyFont="1" applyBorder="1" applyAlignment="1">
      <alignment horizontal="center"/>
    </xf>
    <xf numFmtId="1" fontId="12" fillId="0" borderId="25" xfId="0" applyNumberFormat="1" applyFont="1" applyBorder="1" applyAlignment="1">
      <alignment horizontal="center"/>
    </xf>
    <xf numFmtId="0" fontId="1" fillId="0" borderId="0" xfId="0" applyFont="1" applyBorder="1" applyAlignment="1">
      <alignment horizontal="center"/>
    </xf>
    <xf numFmtId="9" fontId="1" fillId="0" borderId="0" xfId="9" applyFont="1" applyBorder="1"/>
    <xf numFmtId="0" fontId="14" fillId="11" borderId="0" xfId="0" applyFont="1" applyFill="1" applyBorder="1" applyAlignment="1" applyProtection="1"/>
    <xf numFmtId="0" fontId="14" fillId="0" borderId="0" xfId="0" applyFont="1" applyFill="1" applyBorder="1" applyAlignment="1" applyProtection="1"/>
    <xf numFmtId="0" fontId="1" fillId="15" borderId="0" xfId="0" applyFont="1" applyFill="1" applyBorder="1" applyAlignment="1" applyProtection="1"/>
    <xf numFmtId="0" fontId="1" fillId="15" borderId="0" xfId="0" applyFont="1" applyFill="1"/>
    <xf numFmtId="0" fontId="1" fillId="0" borderId="0" xfId="0" applyFont="1" applyFill="1" applyBorder="1" applyAlignment="1" applyProtection="1"/>
    <xf numFmtId="0" fontId="1" fillId="16" borderId="0" xfId="0" applyFont="1" applyFill="1" applyBorder="1" applyAlignment="1" applyProtection="1"/>
    <xf numFmtId="0" fontId="14" fillId="16" borderId="0" xfId="0" applyFont="1" applyFill="1" applyBorder="1" applyAlignment="1" applyProtection="1"/>
    <xf numFmtId="0" fontId="1" fillId="16" borderId="0" xfId="0" applyFont="1" applyFill="1"/>
    <xf numFmtId="0" fontId="14" fillId="15" borderId="0" xfId="0" applyFont="1" applyFill="1" applyBorder="1" applyAlignment="1" applyProtection="1"/>
    <xf numFmtId="0" fontId="14" fillId="0" borderId="0" xfId="0" applyFont="1" applyFill="1" applyBorder="1" applyAlignment="1" applyProtection="1">
      <alignment vertical="top"/>
    </xf>
    <xf numFmtId="0" fontId="1" fillId="0" borderId="0" xfId="0" applyFont="1" applyFill="1" applyBorder="1" applyAlignment="1" applyProtection="1">
      <alignment vertical="top" wrapText="1"/>
    </xf>
    <xf numFmtId="0" fontId="14" fillId="17" borderId="0" xfId="0" applyFont="1" applyFill="1" applyBorder="1" applyAlignment="1" applyProtection="1"/>
    <xf numFmtId="0" fontId="1" fillId="17" borderId="0" xfId="0" applyFont="1" applyFill="1"/>
    <xf numFmtId="0" fontId="14" fillId="18" borderId="0" xfId="0" applyFont="1" applyFill="1" applyBorder="1" applyAlignment="1" applyProtection="1"/>
    <xf numFmtId="0" fontId="1" fillId="18" borderId="0" xfId="0" applyFont="1" applyFill="1"/>
    <xf numFmtId="0" fontId="14" fillId="21" borderId="0" xfId="0" applyFont="1" applyFill="1" applyBorder="1" applyAlignment="1" applyProtection="1"/>
    <xf numFmtId="0" fontId="1" fillId="21" borderId="0" xfId="0" applyFont="1" applyFill="1"/>
    <xf numFmtId="0" fontId="9" fillId="0" borderId="0" xfId="0" applyFont="1" applyFill="1" applyBorder="1" applyAlignment="1" applyProtection="1"/>
    <xf numFmtId="0" fontId="9" fillId="0" borderId="0" xfId="0" applyFont="1" applyFill="1"/>
    <xf numFmtId="3" fontId="17" fillId="0" borderId="1" xfId="0" applyNumberFormat="1" applyFont="1" applyBorder="1" applyAlignment="1">
      <alignment horizontal="center" vertical="center"/>
    </xf>
    <xf numFmtId="0" fontId="19" fillId="2" borderId="1" xfId="0" applyFont="1" applyFill="1" applyBorder="1" applyAlignment="1">
      <alignment horizontal="center" vertical="center" wrapText="1"/>
    </xf>
    <xf numFmtId="3" fontId="12" fillId="0" borderId="41" xfId="0" applyNumberFormat="1" applyFont="1" applyBorder="1" applyAlignment="1">
      <alignment horizontal="center" vertical="center"/>
    </xf>
    <xf numFmtId="3" fontId="12" fillId="0" borderId="38" xfId="0" applyNumberFormat="1" applyFont="1" applyBorder="1" applyAlignment="1">
      <alignment horizontal="center" vertical="center"/>
    </xf>
    <xf numFmtId="1" fontId="1" fillId="0" borderId="0" xfId="0" applyNumberFormat="1" applyFont="1"/>
    <xf numFmtId="0" fontId="1" fillId="0" borderId="31" xfId="0" applyFont="1" applyBorder="1"/>
    <xf numFmtId="9" fontId="1" fillId="0" borderId="31" xfId="7" applyFont="1" applyBorder="1"/>
    <xf numFmtId="3" fontId="14" fillId="0" borderId="31" xfId="0" applyNumberFormat="1" applyFont="1" applyBorder="1" applyAlignment="1">
      <alignment horizontal="center" vertical="center"/>
    </xf>
    <xf numFmtId="3" fontId="14" fillId="0" borderId="31" xfId="0" applyNumberFormat="1" applyFont="1" applyFill="1" applyBorder="1" applyAlignment="1">
      <alignment horizontal="center" vertical="center"/>
    </xf>
    <xf numFmtId="164" fontId="13" fillId="0" borderId="31" xfId="1" applyNumberFormat="1" applyFont="1" applyBorder="1" applyAlignment="1" applyProtection="1">
      <alignment horizontal="center" vertical="center"/>
    </xf>
    <xf numFmtId="0" fontId="0" fillId="0" borderId="0" xfId="0" applyAlignment="1" applyProtection="1">
      <alignment horizontal="center" vertical="center"/>
      <protection locked="0"/>
    </xf>
    <xf numFmtId="1" fontId="1" fillId="0" borderId="0" xfId="0" applyNumberFormat="1" applyFont="1" applyAlignment="1" applyProtection="1">
      <alignment horizontal="center" vertical="center"/>
      <protection locked="0"/>
    </xf>
    <xf numFmtId="0" fontId="13" fillId="0" borderId="31" xfId="0" applyFont="1" applyBorder="1" applyAlignment="1" applyProtection="1">
      <alignment horizontal="left" vertical="center" wrapText="1"/>
      <protection locked="0"/>
    </xf>
    <xf numFmtId="3" fontId="15" fillId="13" borderId="31" xfId="0" applyNumberFormat="1" applyFont="1" applyFill="1" applyBorder="1" applyAlignment="1" applyProtection="1">
      <alignment horizontal="center" vertical="center"/>
      <protection locked="0"/>
    </xf>
    <xf numFmtId="164" fontId="9" fillId="0" borderId="31" xfId="1" applyNumberFormat="1" applyFont="1" applyBorder="1" applyAlignment="1" applyProtection="1">
      <alignment horizontal="center" vertical="center"/>
    </xf>
    <xf numFmtId="3" fontId="9" fillId="0" borderId="31" xfId="1" applyNumberFormat="1" applyFont="1" applyBorder="1" applyAlignment="1" applyProtection="1">
      <alignment horizontal="center" vertical="center"/>
    </xf>
    <xf numFmtId="164" fontId="1" fillId="3" borderId="6" xfId="8" applyNumberFormat="1" applyFont="1" applyFill="1" applyBorder="1" applyAlignment="1">
      <alignment horizontal="center" vertical="center"/>
    </xf>
    <xf numFmtId="164" fontId="24" fillId="0" borderId="6" xfId="8" applyNumberFormat="1" applyFont="1" applyFill="1" applyBorder="1" applyAlignment="1">
      <alignment horizontal="center" vertical="center"/>
    </xf>
    <xf numFmtId="164" fontId="12" fillId="0" borderId="25" xfId="0" applyNumberFormat="1" applyFont="1" applyBorder="1" applyAlignment="1">
      <alignment horizontal="center"/>
    </xf>
    <xf numFmtId="17" fontId="16" fillId="20" borderId="1" xfId="0" applyNumberFormat="1" applyFont="1" applyFill="1" applyBorder="1" applyAlignment="1">
      <alignment horizontal="center" vertical="center" wrapText="1"/>
    </xf>
    <xf numFmtId="164" fontId="1" fillId="0" borderId="44" xfId="8" applyNumberFormat="1" applyFont="1" applyFill="1" applyBorder="1" applyAlignment="1">
      <alignment horizontal="left" vertical="center"/>
    </xf>
    <xf numFmtId="9" fontId="1" fillId="0" borderId="44" xfId="9" applyFont="1" applyBorder="1"/>
    <xf numFmtId="9" fontId="1" fillId="0" borderId="44" xfId="9" applyFont="1" applyFill="1" applyBorder="1"/>
    <xf numFmtId="1" fontId="17" fillId="0" borderId="44" xfId="0" applyNumberFormat="1" applyFont="1" applyFill="1" applyBorder="1" applyAlignment="1">
      <alignment horizontal="center" vertical="center"/>
    </xf>
    <xf numFmtId="164" fontId="17" fillId="0" borderId="44" xfId="8" applyNumberFormat="1" applyFont="1" applyFill="1" applyBorder="1" applyAlignment="1">
      <alignment horizontal="center" vertical="center"/>
    </xf>
    <xf numFmtId="3" fontId="1" fillId="0" borderId="44" xfId="0" applyNumberFormat="1" applyFont="1" applyFill="1" applyBorder="1" applyAlignment="1">
      <alignment horizontal="center" vertical="center"/>
    </xf>
    <xf numFmtId="9" fontId="1" fillId="0" borderId="45" xfId="9" applyFont="1" applyBorder="1"/>
    <xf numFmtId="0" fontId="12" fillId="0" borderId="25" xfId="0" applyFont="1" applyBorder="1"/>
    <xf numFmtId="164" fontId="1" fillId="0" borderId="46" xfId="8" applyNumberFormat="1" applyFont="1" applyFill="1" applyBorder="1" applyAlignment="1">
      <alignment horizontal="left" vertical="center"/>
    </xf>
    <xf numFmtId="9" fontId="1" fillId="0" borderId="46" xfId="9" applyFont="1" applyBorder="1"/>
    <xf numFmtId="9" fontId="1" fillId="0" borderId="47" xfId="9" applyFont="1" applyBorder="1"/>
    <xf numFmtId="9" fontId="1" fillId="0" borderId="48" xfId="9" applyFont="1" applyBorder="1"/>
    <xf numFmtId="9" fontId="1" fillId="0" borderId="49" xfId="9" applyFont="1" applyBorder="1"/>
    <xf numFmtId="9" fontId="1" fillId="0" borderId="11" xfId="9" applyFont="1" applyBorder="1"/>
    <xf numFmtId="9" fontId="1" fillId="0" borderId="50" xfId="9" applyFont="1" applyBorder="1"/>
    <xf numFmtId="0" fontId="1" fillId="0" borderId="2" xfId="0" applyFont="1" applyBorder="1"/>
    <xf numFmtId="0" fontId="1" fillId="0" borderId="2" xfId="0" applyFont="1" applyFill="1" applyBorder="1"/>
    <xf numFmtId="0" fontId="12" fillId="0" borderId="51" xfId="0" applyFont="1" applyBorder="1"/>
    <xf numFmtId="164" fontId="12" fillId="0" borderId="37" xfId="0" applyNumberFormat="1" applyFont="1" applyBorder="1"/>
    <xf numFmtId="164" fontId="12" fillId="0" borderId="38" xfId="0" applyNumberFormat="1" applyFont="1" applyBorder="1"/>
    <xf numFmtId="164" fontId="12" fillId="0" borderId="38" xfId="0" applyNumberFormat="1" applyFont="1" applyFill="1" applyBorder="1"/>
    <xf numFmtId="9" fontId="12" fillId="0" borderId="51" xfId="9" applyFont="1" applyBorder="1"/>
    <xf numFmtId="9" fontId="1" fillId="0" borderId="51" xfId="9" applyFont="1" applyBorder="1"/>
    <xf numFmtId="0" fontId="1" fillId="0" borderId="52" xfId="0" applyFont="1" applyBorder="1"/>
    <xf numFmtId="0" fontId="1" fillId="0" borderId="53" xfId="0" applyFont="1" applyBorder="1"/>
    <xf numFmtId="0" fontId="1" fillId="0" borderId="53" xfId="0" applyFont="1" applyFill="1" applyBorder="1"/>
    <xf numFmtId="0" fontId="1" fillId="0" borderId="54" xfId="0" applyFont="1" applyBorder="1"/>
    <xf numFmtId="0" fontId="1" fillId="0" borderId="51" xfId="0" applyFont="1" applyBorder="1"/>
    <xf numFmtId="9" fontId="1" fillId="0" borderId="21" xfId="7" applyFont="1" applyFill="1" applyBorder="1"/>
    <xf numFmtId="9" fontId="1" fillId="0" borderId="21" xfId="7" applyFont="1" applyBorder="1" applyAlignment="1">
      <alignment horizontal="center" vertical="center"/>
    </xf>
    <xf numFmtId="9" fontId="1" fillId="0" borderId="21" xfId="0" applyNumberFormat="1" applyFont="1" applyBorder="1" applyAlignment="1">
      <alignment horizontal="center" vertical="center"/>
    </xf>
    <xf numFmtId="3" fontId="12" fillId="0" borderId="25" xfId="0" applyNumberFormat="1" applyFont="1" applyBorder="1" applyAlignment="1">
      <alignment horizontal="left" vertical="center"/>
    </xf>
    <xf numFmtId="0" fontId="1" fillId="0" borderId="24" xfId="0" applyFont="1" applyBorder="1"/>
    <xf numFmtId="164" fontId="1" fillId="3" borderId="24" xfId="8" applyNumberFormat="1" applyFont="1" applyFill="1" applyBorder="1" applyAlignment="1">
      <alignment horizontal="left" vertical="center"/>
    </xf>
    <xf numFmtId="3" fontId="1" fillId="0" borderId="24" xfId="0" applyNumberFormat="1" applyFont="1" applyBorder="1" applyAlignment="1">
      <alignment horizontal="center" vertical="center"/>
    </xf>
    <xf numFmtId="3" fontId="14" fillId="0" borderId="24" xfId="0" applyNumberFormat="1" applyFont="1" applyFill="1" applyBorder="1" applyAlignment="1">
      <alignment horizontal="center" vertical="center"/>
    </xf>
    <xf numFmtId="3" fontId="24" fillId="0" borderId="24" xfId="0" applyNumberFormat="1" applyFont="1" applyFill="1" applyBorder="1" applyAlignment="1">
      <alignment horizontal="center" vertical="center"/>
    </xf>
    <xf numFmtId="164" fontId="17" fillId="0" borderId="24" xfId="8" applyNumberFormat="1" applyFont="1" applyFill="1" applyBorder="1" applyAlignment="1">
      <alignment horizontal="center" vertical="center"/>
    </xf>
    <xf numFmtId="164" fontId="1" fillId="0" borderId="24" xfId="8" applyNumberFormat="1" applyFont="1" applyFill="1" applyBorder="1" applyAlignment="1">
      <alignment horizontal="center" vertical="center"/>
    </xf>
    <xf numFmtId="164" fontId="24" fillId="0" borderId="24" xfId="8" applyNumberFormat="1" applyFont="1" applyFill="1" applyBorder="1" applyAlignment="1">
      <alignment horizontal="center" vertical="center"/>
    </xf>
    <xf numFmtId="164" fontId="12" fillId="0" borderId="25" xfId="0" applyNumberFormat="1" applyFont="1" applyFill="1" applyBorder="1" applyAlignment="1">
      <alignment horizontal="center"/>
    </xf>
    <xf numFmtId="0" fontId="12" fillId="0" borderId="38" xfId="0" applyFont="1" applyBorder="1"/>
    <xf numFmtId="164" fontId="1" fillId="3" borderId="24" xfId="8" applyNumberFormat="1" applyFont="1" applyFill="1" applyBorder="1" applyAlignment="1">
      <alignment horizontal="center" vertical="center"/>
    </xf>
    <xf numFmtId="164" fontId="12" fillId="0" borderId="40" xfId="0" applyNumberFormat="1" applyFont="1" applyBorder="1"/>
    <xf numFmtId="164" fontId="25" fillId="0" borderId="39" xfId="0" applyNumberFormat="1" applyFont="1" applyFill="1" applyBorder="1"/>
    <xf numFmtId="165" fontId="25" fillId="0" borderId="38" xfId="0" applyNumberFormat="1" applyFont="1" applyBorder="1" applyAlignment="1">
      <alignment horizontal="center" vertical="center"/>
    </xf>
    <xf numFmtId="165" fontId="17" fillId="0" borderId="1" xfId="0" applyNumberFormat="1" applyFont="1" applyBorder="1" applyAlignment="1">
      <alignment horizontal="center" vertical="center"/>
    </xf>
    <xf numFmtId="165" fontId="17" fillId="0" borderId="24" xfId="0" applyNumberFormat="1" applyFont="1" applyBorder="1" applyAlignment="1">
      <alignment horizontal="center" vertical="center"/>
    </xf>
    <xf numFmtId="0" fontId="1" fillId="0" borderId="30" xfId="0" applyFont="1" applyBorder="1"/>
    <xf numFmtId="164" fontId="25" fillId="0" borderId="25" xfId="0" applyNumberFormat="1" applyFont="1" applyBorder="1"/>
    <xf numFmtId="1" fontId="17" fillId="0" borderId="24" xfId="0" applyNumberFormat="1" applyFont="1" applyBorder="1" applyAlignment="1">
      <alignment horizontal="center" vertical="center"/>
    </xf>
    <xf numFmtId="164" fontId="24" fillId="3" borderId="1" xfId="8" applyNumberFormat="1" applyFont="1" applyFill="1" applyBorder="1" applyAlignment="1">
      <alignment horizontal="left" vertical="center"/>
    </xf>
    <xf numFmtId="3" fontId="17" fillId="0" borderId="24" xfId="0" applyNumberFormat="1" applyFont="1" applyBorder="1" applyAlignment="1">
      <alignment horizontal="center" vertical="center"/>
    </xf>
    <xf numFmtId="3" fontId="24" fillId="0" borderId="24" xfId="0" applyNumberFormat="1" applyFont="1" applyBorder="1" applyAlignment="1">
      <alignment horizontal="center" vertical="center"/>
    </xf>
    <xf numFmtId="0" fontId="1" fillId="0" borderId="23" xfId="0" applyFont="1" applyBorder="1"/>
    <xf numFmtId="9" fontId="1" fillId="0" borderId="20" xfId="7" applyFont="1" applyBorder="1"/>
    <xf numFmtId="9" fontId="1" fillId="0" borderId="22" xfId="7" applyFont="1" applyBorder="1"/>
    <xf numFmtId="9" fontId="12" fillId="0" borderId="20" xfId="9" applyFont="1" applyBorder="1"/>
    <xf numFmtId="0" fontId="1" fillId="0" borderId="9" xfId="0" applyFont="1" applyBorder="1"/>
    <xf numFmtId="0" fontId="1" fillId="0" borderId="9" xfId="0" applyFont="1" applyFill="1" applyBorder="1"/>
    <xf numFmtId="164" fontId="1" fillId="0" borderId="24" xfId="8" applyNumberFormat="1" applyFont="1" applyFill="1" applyBorder="1" applyAlignment="1">
      <alignment horizontal="left" vertical="center"/>
    </xf>
    <xf numFmtId="3" fontId="14" fillId="0" borderId="24" xfId="0" applyNumberFormat="1" applyFont="1" applyBorder="1" applyAlignment="1">
      <alignment horizontal="center" vertical="center"/>
    </xf>
    <xf numFmtId="9" fontId="1" fillId="0" borderId="6" xfId="7" applyFont="1" applyBorder="1" applyAlignment="1"/>
    <xf numFmtId="9" fontId="1" fillId="0" borderId="29" xfId="7" applyFont="1" applyBorder="1" applyAlignment="1"/>
    <xf numFmtId="9" fontId="1" fillId="0" borderId="7" xfId="7" applyFont="1" applyBorder="1" applyAlignment="1"/>
    <xf numFmtId="9" fontId="1" fillId="0" borderId="11" xfId="7" applyFont="1" applyBorder="1" applyAlignment="1"/>
    <xf numFmtId="9" fontId="24" fillId="5" borderId="0" xfId="7" applyFont="1" applyFill="1" applyBorder="1"/>
    <xf numFmtId="9" fontId="12" fillId="0" borderId="1" xfId="7" applyFont="1" applyBorder="1"/>
    <xf numFmtId="0" fontId="12" fillId="0" borderId="0" xfId="0" applyFont="1" applyBorder="1" applyAlignment="1">
      <alignment vertical="top"/>
    </xf>
    <xf numFmtId="0" fontId="12" fillId="0" borderId="0" xfId="0" applyFont="1" applyFill="1" applyBorder="1" applyAlignment="1">
      <alignment vertical="top"/>
    </xf>
    <xf numFmtId="0" fontId="1" fillId="0" borderId="26" xfId="0" quotePrefix="1" applyFont="1" applyBorder="1" applyAlignment="1">
      <alignment vertical="top"/>
    </xf>
    <xf numFmtId="0" fontId="5" fillId="0" borderId="26" xfId="0" quotePrefix="1" applyFont="1" applyBorder="1" applyAlignment="1">
      <alignment vertical="top"/>
    </xf>
    <xf numFmtId="0" fontId="12" fillId="0" borderId="1" xfId="0" applyFont="1" applyBorder="1" applyAlignment="1">
      <alignment vertical="top"/>
    </xf>
    <xf numFmtId="0" fontId="5" fillId="0" borderId="1" xfId="0" applyFont="1" applyBorder="1" applyAlignment="1">
      <alignment vertical="top"/>
    </xf>
    <xf numFmtId="9" fontId="24" fillId="5" borderId="1" xfId="7" applyFont="1" applyFill="1" applyBorder="1" applyAlignment="1">
      <alignment vertical="top"/>
    </xf>
    <xf numFmtId="0" fontId="0" fillId="0" borderId="0" xfId="0" applyAlignment="1">
      <alignment vertical="top"/>
    </xf>
    <xf numFmtId="9" fontId="12" fillId="0" borderId="1" xfId="7" applyFont="1" applyBorder="1" applyAlignment="1">
      <alignment vertical="top"/>
    </xf>
    <xf numFmtId="9" fontId="12" fillId="0" borderId="10" xfId="7" applyFont="1" applyBorder="1" applyAlignment="1">
      <alignment vertical="top"/>
    </xf>
    <xf numFmtId="9" fontId="24" fillId="5" borderId="6" xfId="7" applyFont="1" applyFill="1" applyBorder="1"/>
    <xf numFmtId="9" fontId="24" fillId="5" borderId="7" xfId="7" applyFont="1" applyFill="1" applyBorder="1"/>
    <xf numFmtId="0" fontId="33" fillId="0" borderId="0" xfId="0" quotePrefix="1" applyFont="1"/>
    <xf numFmtId="0" fontId="12" fillId="0" borderId="0" xfId="0" applyFont="1" applyFill="1" applyAlignment="1">
      <alignment horizontal="left" vertical="top"/>
    </xf>
    <xf numFmtId="9" fontId="24" fillId="5" borderId="8" xfId="7" applyFont="1" applyFill="1" applyBorder="1"/>
    <xf numFmtId="0" fontId="12" fillId="0" borderId="12" xfId="0" applyFont="1" applyBorder="1" applyAlignment="1">
      <alignment horizontal="left" vertical="top" wrapText="1"/>
    </xf>
    <xf numFmtId="0" fontId="12" fillId="0" borderId="13" xfId="0" applyFont="1" applyBorder="1" applyAlignment="1">
      <alignment horizontal="left" vertical="top" wrapText="1"/>
    </xf>
    <xf numFmtId="0" fontId="3" fillId="6" borderId="14" xfId="0" applyFont="1" applyFill="1" applyBorder="1" applyAlignment="1">
      <alignment horizontal="center" vertical="top" wrapText="1"/>
    </xf>
    <xf numFmtId="0" fontId="3" fillId="6" borderId="15" xfId="0" applyFont="1" applyFill="1" applyBorder="1" applyAlignment="1">
      <alignment horizontal="center" vertical="top" wrapText="1"/>
    </xf>
    <xf numFmtId="0" fontId="12" fillId="20" borderId="31" xfId="0" applyFont="1" applyFill="1" applyBorder="1" applyAlignment="1">
      <alignment horizontal="center" vertical="center"/>
    </xf>
    <xf numFmtId="0" fontId="12" fillId="20" borderId="32" xfId="0" applyFont="1" applyFill="1" applyBorder="1" applyAlignment="1">
      <alignment horizontal="center" vertical="center"/>
    </xf>
    <xf numFmtId="0" fontId="12" fillId="20" borderId="33" xfId="0" applyFont="1" applyFill="1" applyBorder="1" applyAlignment="1">
      <alignment horizontal="center" vertical="center"/>
    </xf>
    <xf numFmtId="0" fontId="12" fillId="20" borderId="34" xfId="0" applyFont="1" applyFill="1" applyBorder="1" applyAlignment="1">
      <alignment horizontal="center" vertical="center"/>
    </xf>
    <xf numFmtId="0" fontId="12" fillId="20" borderId="42" xfId="0" applyFont="1" applyFill="1" applyBorder="1" applyAlignment="1">
      <alignment horizontal="center" vertical="center"/>
    </xf>
    <xf numFmtId="0" fontId="12" fillId="20" borderId="43" xfId="0" applyFont="1" applyFill="1" applyBorder="1" applyAlignment="1">
      <alignment horizontal="center" vertical="center"/>
    </xf>
    <xf numFmtId="0" fontId="3" fillId="2" borderId="31" xfId="0" applyFont="1" applyFill="1" applyBorder="1" applyAlignment="1">
      <alignment horizontal="center"/>
    </xf>
    <xf numFmtId="0" fontId="4" fillId="0" borderId="0" xfId="0" applyFont="1" applyAlignment="1">
      <alignment horizontal="center" vertical="top" wrapText="1"/>
    </xf>
    <xf numFmtId="0" fontId="9" fillId="0" borderId="2" xfId="0" applyFont="1" applyBorder="1" applyAlignment="1" applyProtection="1">
      <alignment horizontal="center"/>
      <protection locked="0"/>
    </xf>
    <xf numFmtId="0" fontId="9" fillId="0" borderId="0" xfId="0" applyFont="1" applyBorder="1" applyAlignment="1" applyProtection="1">
      <alignment horizontal="center"/>
      <protection locked="0"/>
    </xf>
    <xf numFmtId="0" fontId="19" fillId="22" borderId="2" xfId="0" applyFont="1" applyFill="1" applyBorder="1" applyAlignment="1" applyProtection="1">
      <alignment horizontal="center" vertical="center" wrapText="1"/>
    </xf>
    <xf numFmtId="0" fontId="19" fillId="22" borderId="0" xfId="0" applyFont="1" applyFill="1" applyBorder="1" applyAlignment="1" applyProtection="1">
      <alignment horizontal="center" vertical="center" wrapText="1"/>
    </xf>
    <xf numFmtId="0" fontId="3" fillId="14" borderId="0" xfId="0" applyFont="1" applyFill="1" applyAlignment="1">
      <alignment horizontal="left" vertical="top" wrapText="1"/>
    </xf>
    <xf numFmtId="0" fontId="3" fillId="4" borderId="0" xfId="0" applyFont="1" applyFill="1" applyAlignment="1">
      <alignment horizontal="center"/>
    </xf>
    <xf numFmtId="3" fontId="17" fillId="0" borderId="29" xfId="0" applyNumberFormat="1" applyFont="1" applyBorder="1" applyAlignment="1">
      <alignment horizontal="center" vertical="center"/>
    </xf>
    <xf numFmtId="3" fontId="17" fillId="0" borderId="11" xfId="0" applyNumberFormat="1" applyFont="1" applyBorder="1" applyAlignment="1">
      <alignment horizontal="center" vertical="center"/>
    </xf>
    <xf numFmtId="3" fontId="17" fillId="0" borderId="50" xfId="0" applyNumberFormat="1" applyFont="1" applyBorder="1" applyAlignment="1">
      <alignment horizontal="center" vertical="center"/>
    </xf>
    <xf numFmtId="3" fontId="17" fillId="0" borderId="6" xfId="0" applyNumberFormat="1" applyFont="1" applyBorder="1" applyAlignment="1">
      <alignment horizontal="center" vertical="center"/>
    </xf>
    <xf numFmtId="3" fontId="17" fillId="0" borderId="7" xfId="0" applyNumberFormat="1" applyFont="1" applyBorder="1" applyAlignment="1">
      <alignment horizontal="center" vertical="center"/>
    </xf>
    <xf numFmtId="3" fontId="17" fillId="0" borderId="28" xfId="0" applyNumberFormat="1" applyFont="1" applyBorder="1" applyAlignment="1">
      <alignment horizontal="center" vertical="center"/>
    </xf>
    <xf numFmtId="0" fontId="3" fillId="4" borderId="4" xfId="0" applyFont="1" applyFill="1" applyBorder="1" applyAlignment="1">
      <alignment horizontal="center"/>
    </xf>
    <xf numFmtId="3" fontId="17" fillId="0" borderId="1" xfId="0" applyNumberFormat="1" applyFont="1" applyBorder="1" applyAlignment="1">
      <alignment horizontal="center" vertical="center"/>
    </xf>
    <xf numFmtId="17" fontId="17" fillId="0" borderId="0" xfId="0" applyNumberFormat="1" applyFont="1" applyFill="1" applyBorder="1" applyAlignment="1">
      <alignment horizontal="center" vertical="center" wrapText="1"/>
    </xf>
    <xf numFmtId="0" fontId="1" fillId="0" borderId="0" xfId="0" applyFont="1" applyFill="1" applyBorder="1" applyAlignment="1">
      <alignment horizontal="center"/>
    </xf>
    <xf numFmtId="3" fontId="17" fillId="0" borderId="30" xfId="0" applyNumberFormat="1" applyFont="1" applyBorder="1" applyAlignment="1">
      <alignment horizontal="center" vertical="center"/>
    </xf>
    <xf numFmtId="3" fontId="17" fillId="0" borderId="26" xfId="0" applyNumberFormat="1" applyFont="1" applyBorder="1" applyAlignment="1">
      <alignment horizontal="center" vertical="center"/>
    </xf>
    <xf numFmtId="3" fontId="17" fillId="0" borderId="0" xfId="0" applyNumberFormat="1" applyFont="1" applyBorder="1" applyAlignment="1">
      <alignment horizontal="center" vertical="center"/>
    </xf>
    <xf numFmtId="3" fontId="17" fillId="0" borderId="4" xfId="0" applyNumberFormat="1" applyFont="1" applyBorder="1" applyAlignment="1">
      <alignment horizontal="center" vertical="center"/>
    </xf>
    <xf numFmtId="0" fontId="3" fillId="4" borderId="0" xfId="0" applyFont="1" applyFill="1" applyBorder="1" applyAlignment="1">
      <alignment horizontal="center"/>
    </xf>
    <xf numFmtId="3" fontId="17" fillId="0" borderId="37" xfId="0" applyNumberFormat="1" applyFont="1" applyBorder="1" applyAlignment="1">
      <alignment horizontal="center" vertical="center"/>
    </xf>
    <xf numFmtId="0" fontId="25" fillId="5" borderId="0" xfId="0" applyFont="1" applyFill="1" applyAlignment="1">
      <alignment horizontal="left"/>
    </xf>
    <xf numFmtId="0" fontId="13" fillId="13" borderId="0" xfId="0" applyFont="1" applyFill="1" applyAlignment="1">
      <alignment horizontal="center"/>
    </xf>
    <xf numFmtId="0" fontId="19" fillId="2" borderId="3"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3" xfId="0" applyFont="1" applyFill="1" applyBorder="1" applyAlignment="1">
      <alignment horizontal="center" vertical="center"/>
    </xf>
    <xf numFmtId="0" fontId="19" fillId="2" borderId="4" xfId="0" applyFont="1" applyFill="1" applyBorder="1" applyAlignment="1">
      <alignment horizontal="center" vertical="center"/>
    </xf>
    <xf numFmtId="0" fontId="28" fillId="0" borderId="1" xfId="0" applyFont="1" applyBorder="1" applyAlignment="1">
      <alignment horizontal="center" vertical="center" wrapText="1"/>
    </xf>
    <xf numFmtId="0" fontId="30"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2" fillId="5" borderId="0" xfId="0" applyFont="1" applyFill="1" applyAlignment="1">
      <alignment horizontal="center"/>
    </xf>
    <xf numFmtId="166" fontId="1" fillId="0" borderId="0" xfId="0" applyNumberFormat="1" applyFont="1"/>
  </cellXfs>
  <cellStyles count="10">
    <cellStyle name="Comma" xfId="1" builtinId="3"/>
    <cellStyle name="Milliers 2" xfId="8"/>
    <cellStyle name="Normal" xfId="0" builtinId="0"/>
    <cellStyle name="Percent" xfId="7" builtinId="5"/>
    <cellStyle name="Pourcentage 2" xfId="9"/>
    <cellStyle name="Style 1" xfId="2"/>
    <cellStyle name="Style 2" xfId="3"/>
    <cellStyle name="Style 3" xfId="4"/>
    <cellStyle name="Style 4" xfId="5"/>
    <cellStyle name="Style 5" xfId="6"/>
  </cellStyles>
  <dxfs count="6">
    <dxf>
      <font>
        <color rgb="FF9C0006"/>
      </font>
      <fill>
        <patternFill>
          <bgColor rgb="FFFFC7CE"/>
        </patternFill>
      </fill>
    </dxf>
    <dxf>
      <font>
        <color rgb="FF006100"/>
      </font>
      <fill>
        <patternFill>
          <bgColor rgb="FFC6EFCE"/>
        </patternFill>
      </fill>
    </dxf>
    <dxf>
      <fill>
        <patternFill>
          <bgColor rgb="FFFFC7CE"/>
        </patternFill>
      </fill>
    </dxf>
    <dxf>
      <fill>
        <patternFill>
          <bgColor rgb="FFC6EFCE"/>
        </patternFill>
      </fill>
    </dxf>
    <dxf>
      <fill>
        <patternFill>
          <bgColor rgb="FFFFC7CE"/>
        </patternFill>
      </fill>
    </dxf>
    <dxf>
      <fill>
        <patternFill>
          <bgColor rgb="FFC6EFCE"/>
        </patternFill>
      </fill>
    </dxf>
  </dxfs>
  <tableStyles count="0" defaultTableStyle="TableStyleMedium2" defaultPivotStyle="PivotStyleLight16"/>
  <colors>
    <mruColors>
      <color rgb="FFFFEB9C"/>
      <color rgb="FFFFC7CE"/>
      <color rgb="FFEE5859"/>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tabSelected="1" zoomScale="70" zoomScaleNormal="70" workbookViewId="0">
      <selection activeCell="D20" sqref="D20"/>
    </sheetView>
  </sheetViews>
  <sheetFormatPr defaultColWidth="9.1796875" defaultRowHeight="14.5" x14ac:dyDescent="0.35"/>
  <cols>
    <col min="1" max="1" width="39" style="6" customWidth="1"/>
    <col min="2" max="2" width="88.81640625" style="27" customWidth="1"/>
    <col min="3" max="16384" width="9.1796875" style="6"/>
  </cols>
  <sheetData>
    <row r="1" spans="1:8" ht="57.5" customHeight="1" thickBot="1" x14ac:dyDescent="0.4">
      <c r="A1" s="377" t="s">
        <v>957</v>
      </c>
      <c r="B1" s="378"/>
    </row>
    <row r="2" spans="1:8" ht="15" thickBot="1" x14ac:dyDescent="0.4">
      <c r="A2" s="379"/>
      <c r="B2" s="380"/>
    </row>
    <row r="3" spans="1:8" ht="186.5" customHeight="1" thickBot="1" x14ac:dyDescent="0.4">
      <c r="A3" s="14" t="s">
        <v>88</v>
      </c>
      <c r="B3" s="15" t="s">
        <v>1498</v>
      </c>
    </row>
    <row r="4" spans="1:8" ht="221.5" thickBot="1" x14ac:dyDescent="0.4">
      <c r="A4" s="16" t="s">
        <v>89</v>
      </c>
      <c r="B4" s="17" t="s">
        <v>958</v>
      </c>
      <c r="C4" s="8"/>
      <c r="F4" s="73"/>
      <c r="G4" s="73"/>
      <c r="H4" s="73"/>
    </row>
    <row r="5" spans="1:8" ht="117.5" thickBot="1" x14ac:dyDescent="0.4">
      <c r="A5" s="14" t="s">
        <v>90</v>
      </c>
      <c r="B5" s="15" t="s">
        <v>959</v>
      </c>
      <c r="C5" s="6" t="s">
        <v>84</v>
      </c>
      <c r="F5" s="73"/>
      <c r="G5" s="73"/>
      <c r="H5" s="73"/>
    </row>
    <row r="6" spans="1:8" ht="39.5" thickBot="1" x14ac:dyDescent="0.4">
      <c r="A6" s="20" t="s">
        <v>91</v>
      </c>
      <c r="B6" s="96" t="s">
        <v>1084</v>
      </c>
      <c r="C6" s="19"/>
      <c r="F6" s="73"/>
      <c r="G6" s="7"/>
      <c r="H6" s="73"/>
    </row>
    <row r="7" spans="1:8" ht="15" thickBot="1" x14ac:dyDescent="0.4">
      <c r="A7" s="18" t="s">
        <v>92</v>
      </c>
      <c r="B7" s="15">
        <v>6</v>
      </c>
      <c r="C7" s="1"/>
      <c r="F7" s="73"/>
      <c r="G7" s="7"/>
      <c r="H7" s="73"/>
    </row>
    <row r="8" spans="1:8" ht="15" thickBot="1" x14ac:dyDescent="0.4">
      <c r="A8" s="20" t="s">
        <v>93</v>
      </c>
      <c r="B8" s="96">
        <v>159</v>
      </c>
      <c r="C8" s="8"/>
      <c r="F8" s="73"/>
      <c r="G8" s="7"/>
      <c r="H8" s="73"/>
    </row>
    <row r="9" spans="1:8" ht="52.5" thickBot="1" x14ac:dyDescent="0.4">
      <c r="A9" s="18" t="s">
        <v>94</v>
      </c>
      <c r="B9" s="21" t="s">
        <v>960</v>
      </c>
      <c r="F9" s="73"/>
      <c r="G9" s="7"/>
      <c r="H9" s="73"/>
    </row>
    <row r="10" spans="1:8" ht="26.5" thickBot="1" x14ac:dyDescent="0.4">
      <c r="A10" s="20" t="s">
        <v>95</v>
      </c>
      <c r="B10" s="26" t="s">
        <v>961</v>
      </c>
      <c r="F10" s="73"/>
      <c r="G10" s="7"/>
      <c r="H10" s="73"/>
    </row>
    <row r="11" spans="1:8" ht="15" thickBot="1" x14ac:dyDescent="0.4">
      <c r="A11" s="22"/>
      <c r="B11" s="23"/>
      <c r="F11" s="73"/>
      <c r="G11" s="7"/>
      <c r="H11" s="73"/>
    </row>
    <row r="12" spans="1:8" ht="15" thickBot="1" x14ac:dyDescent="0.4">
      <c r="A12" s="24" t="s">
        <v>96</v>
      </c>
      <c r="B12" s="25" t="s">
        <v>97</v>
      </c>
      <c r="F12" s="73"/>
      <c r="G12" s="7"/>
      <c r="H12" s="73"/>
    </row>
    <row r="13" spans="1:8" ht="16.5" customHeight="1" thickBot="1" x14ac:dyDescent="0.4">
      <c r="A13" s="18" t="s">
        <v>883</v>
      </c>
      <c r="B13" s="21" t="s">
        <v>952</v>
      </c>
      <c r="F13" s="73"/>
      <c r="G13" s="7"/>
      <c r="H13" s="73"/>
    </row>
    <row r="14" spans="1:8" ht="15" thickBot="1" x14ac:dyDescent="0.4">
      <c r="A14" s="20" t="s">
        <v>98</v>
      </c>
      <c r="B14" s="26" t="s">
        <v>99</v>
      </c>
      <c r="F14" s="73"/>
      <c r="G14" s="7"/>
      <c r="H14" s="73"/>
    </row>
    <row r="15" spans="1:8" ht="15" thickBot="1" x14ac:dyDescent="0.4">
      <c r="A15" s="18" t="s">
        <v>494</v>
      </c>
      <c r="B15" s="21" t="s">
        <v>495</v>
      </c>
      <c r="F15" s="73"/>
      <c r="G15" s="7"/>
      <c r="H15" s="73"/>
    </row>
    <row r="16" spans="1:8" ht="15" thickBot="1" x14ac:dyDescent="0.4">
      <c r="A16" s="20" t="s">
        <v>496</v>
      </c>
      <c r="B16" s="26" t="s">
        <v>497</v>
      </c>
      <c r="F16" s="73"/>
      <c r="G16" s="7"/>
      <c r="H16" s="73"/>
    </row>
    <row r="17" spans="1:8" ht="15" thickBot="1" x14ac:dyDescent="0.4">
      <c r="A17" s="18" t="s">
        <v>100</v>
      </c>
      <c r="B17" s="21" t="s">
        <v>101</v>
      </c>
      <c r="F17" s="73"/>
      <c r="G17" s="73"/>
      <c r="H17" s="73"/>
    </row>
    <row r="18" spans="1:8" ht="15" thickBot="1" x14ac:dyDescent="0.4">
      <c r="A18" s="20" t="s">
        <v>882</v>
      </c>
      <c r="B18" s="26" t="s">
        <v>1499</v>
      </c>
    </row>
    <row r="19" spans="1:8" ht="26.5" thickBot="1" x14ac:dyDescent="0.4">
      <c r="A19" s="18" t="s">
        <v>954</v>
      </c>
      <c r="B19" s="21" t="s">
        <v>955</v>
      </c>
    </row>
    <row r="20" spans="1:8" ht="39" customHeight="1" thickBot="1" x14ac:dyDescent="0.4">
      <c r="A20" s="20" t="s">
        <v>498</v>
      </c>
      <c r="B20" s="26" t="s">
        <v>499</v>
      </c>
    </row>
    <row r="21" spans="1:8" ht="33" customHeight="1" thickBot="1" x14ac:dyDescent="0.4">
      <c r="A21" s="18" t="s">
        <v>827</v>
      </c>
      <c r="B21" s="21" t="s">
        <v>1500</v>
      </c>
    </row>
    <row r="22" spans="1:8" ht="15" thickBot="1" x14ac:dyDescent="0.4">
      <c r="A22" s="20" t="s">
        <v>102</v>
      </c>
      <c r="B22" s="26" t="s">
        <v>103</v>
      </c>
    </row>
    <row r="23" spans="1:8" ht="15" thickBot="1" x14ac:dyDescent="0.4">
      <c r="A23" s="120" t="s">
        <v>104</v>
      </c>
      <c r="B23" s="121" t="s">
        <v>105</v>
      </c>
    </row>
    <row r="26" spans="1:8" x14ac:dyDescent="0.35">
      <c r="A26" s="52"/>
    </row>
  </sheetData>
  <mergeCells count="2">
    <mergeCell ref="A1:B1"/>
    <mergeCell ref="A2:B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4"/>
  <sheetViews>
    <sheetView zoomScale="60" zoomScaleNormal="60" workbookViewId="0">
      <selection activeCell="A3" sqref="A3"/>
    </sheetView>
  </sheetViews>
  <sheetFormatPr defaultRowHeight="14.5" x14ac:dyDescent="0.35"/>
  <cols>
    <col min="1" max="1" width="18.08984375" style="6" bestFit="1" customWidth="1"/>
    <col min="2" max="2" width="18.08984375" style="6" customWidth="1"/>
    <col min="3" max="3" width="19.36328125" style="6" customWidth="1"/>
    <col min="4" max="4" width="21.1796875" style="6" customWidth="1"/>
    <col min="5" max="5" width="20.26953125" style="6" customWidth="1"/>
    <col min="6" max="6" width="20.36328125" style="6" customWidth="1"/>
    <col min="7" max="7" width="19.7265625" style="6" customWidth="1"/>
    <col min="8" max="8" width="15.54296875" style="6" customWidth="1"/>
    <col min="9" max="9" width="15.6328125" style="6" customWidth="1"/>
    <col min="10" max="10" width="19.36328125" style="6" customWidth="1"/>
    <col min="11" max="11" width="18.7265625" style="6" customWidth="1"/>
    <col min="12" max="12" width="17.36328125" style="6" customWidth="1"/>
    <col min="13" max="13" width="12.1796875" style="6" customWidth="1"/>
    <col min="14" max="14" width="14.36328125" style="6" customWidth="1"/>
    <col min="15" max="15" width="12.81640625" style="6" customWidth="1"/>
    <col min="16" max="16" width="8.7265625" style="6"/>
    <col min="17" max="17" width="14.81640625" style="6" customWidth="1"/>
    <col min="18" max="18" width="21.26953125" style="6" customWidth="1"/>
    <col min="19" max="19" width="17.08984375" style="6" customWidth="1"/>
    <col min="20" max="20" width="16" style="6" customWidth="1"/>
    <col min="21" max="21" width="16.1796875" style="6" customWidth="1"/>
    <col min="22" max="22" width="26.36328125" style="6" customWidth="1"/>
    <col min="23" max="23" width="29" style="6" customWidth="1"/>
    <col min="24" max="24" width="19.08984375" style="6" customWidth="1"/>
    <col min="25" max="25" width="16.90625" style="6" customWidth="1"/>
    <col min="26" max="26" width="18.36328125" style="6" customWidth="1"/>
    <col min="27" max="27" width="22.1796875" style="6" customWidth="1"/>
    <col min="28" max="28" width="13.453125" style="6" customWidth="1"/>
    <col min="29" max="29" width="17.6328125" style="6" customWidth="1"/>
    <col min="30" max="30" width="10.7265625" style="6" customWidth="1"/>
    <col min="31" max="16384" width="8.7265625" style="6"/>
  </cols>
  <sheetData>
    <row r="1" spans="1:30" x14ac:dyDescent="0.35">
      <c r="A1" s="421" t="s">
        <v>847</v>
      </c>
      <c r="B1" s="421"/>
      <c r="C1" s="421"/>
      <c r="D1" s="421"/>
      <c r="E1" s="421"/>
      <c r="F1" s="421"/>
      <c r="G1" s="421"/>
      <c r="H1" s="421"/>
    </row>
    <row r="2" spans="1:30" s="8" customFormat="1" x14ac:dyDescent="0.35">
      <c r="A2" s="375" t="s">
        <v>1517</v>
      </c>
      <c r="B2" s="129"/>
      <c r="C2" s="129"/>
      <c r="D2" s="129"/>
      <c r="E2" s="129"/>
      <c r="F2" s="129"/>
      <c r="G2" s="129"/>
      <c r="H2" s="129"/>
    </row>
    <row r="3" spans="1:30" x14ac:dyDescent="0.35">
      <c r="A3" s="1"/>
    </row>
    <row r="4" spans="1:30" s="13" customFormat="1" ht="13" x14ac:dyDescent="0.3">
      <c r="A4" s="412" t="s">
        <v>851</v>
      </c>
      <c r="B4" s="412"/>
      <c r="C4" s="412"/>
      <c r="D4" s="412"/>
      <c r="E4" s="412"/>
      <c r="F4" s="412"/>
      <c r="G4" s="412"/>
      <c r="H4" s="412"/>
      <c r="I4" s="412"/>
      <c r="J4" s="412"/>
      <c r="K4" s="412"/>
      <c r="L4" s="412"/>
      <c r="M4" s="412"/>
      <c r="N4" s="412"/>
      <c r="O4" s="412"/>
      <c r="Q4" s="412" t="s">
        <v>1505</v>
      </c>
      <c r="R4" s="412"/>
      <c r="S4" s="412"/>
      <c r="T4" s="412"/>
      <c r="U4" s="412"/>
      <c r="V4" s="412"/>
      <c r="W4" s="412"/>
      <c r="X4" s="412"/>
      <c r="Y4" s="412"/>
      <c r="Z4" s="412"/>
      <c r="AA4" s="412"/>
      <c r="AB4" s="412"/>
      <c r="AC4" s="412"/>
      <c r="AD4" s="412"/>
    </row>
    <row r="5" spans="1:30" s="13" customFormat="1" ht="13" x14ac:dyDescent="0.3"/>
    <row r="6" spans="1:30" s="13" customFormat="1" ht="65" customHeight="1" x14ac:dyDescent="0.3">
      <c r="A6" s="417" t="s">
        <v>29</v>
      </c>
      <c r="B6" s="418" t="s">
        <v>848</v>
      </c>
      <c r="C6" s="419" t="s">
        <v>820</v>
      </c>
      <c r="D6" s="419" t="s">
        <v>821</v>
      </c>
      <c r="E6" s="413" t="s">
        <v>916</v>
      </c>
      <c r="F6" s="414"/>
      <c r="G6" s="414"/>
      <c r="H6" s="414"/>
      <c r="I6" s="414"/>
      <c r="J6" s="414"/>
      <c r="K6" s="414"/>
      <c r="L6" s="414"/>
      <c r="M6" s="414"/>
      <c r="N6" s="414"/>
      <c r="O6" s="414"/>
      <c r="P6" s="117" t="s">
        <v>823</v>
      </c>
      <c r="Q6" s="417" t="s">
        <v>29</v>
      </c>
      <c r="R6" s="418" t="s">
        <v>848</v>
      </c>
      <c r="S6" s="419" t="s">
        <v>1506</v>
      </c>
      <c r="T6" s="419" t="s">
        <v>821</v>
      </c>
      <c r="U6" s="413" t="s">
        <v>916</v>
      </c>
      <c r="V6" s="414"/>
      <c r="W6" s="414"/>
      <c r="X6" s="414"/>
      <c r="Y6" s="414"/>
      <c r="Z6" s="414"/>
      <c r="AA6" s="414"/>
      <c r="AB6" s="414"/>
      <c r="AC6" s="414"/>
      <c r="AD6" s="414"/>
    </row>
    <row r="7" spans="1:30" s="13" customFormat="1" ht="78" customHeight="1" x14ac:dyDescent="0.3">
      <c r="A7" s="417"/>
      <c r="B7" s="418"/>
      <c r="C7" s="419"/>
      <c r="D7" s="419"/>
      <c r="E7" s="139" t="s">
        <v>1501</v>
      </c>
      <c r="F7" s="139" t="s">
        <v>1039</v>
      </c>
      <c r="G7" s="130" t="s">
        <v>1041</v>
      </c>
      <c r="H7" s="139" t="s">
        <v>1043</v>
      </c>
      <c r="I7" s="139" t="s">
        <v>1502</v>
      </c>
      <c r="J7" s="139" t="s">
        <v>902</v>
      </c>
      <c r="K7" s="139" t="s">
        <v>903</v>
      </c>
      <c r="L7" s="139" t="s">
        <v>1503</v>
      </c>
      <c r="M7" s="139" t="s">
        <v>1049</v>
      </c>
      <c r="N7" s="275" t="s">
        <v>1504</v>
      </c>
      <c r="O7" s="275" t="s">
        <v>905</v>
      </c>
      <c r="P7" s="117"/>
      <c r="Q7" s="417"/>
      <c r="R7" s="418"/>
      <c r="S7" s="419"/>
      <c r="T7" s="419"/>
      <c r="U7" s="275" t="s">
        <v>901</v>
      </c>
      <c r="V7" s="275" t="s">
        <v>1057</v>
      </c>
      <c r="W7" s="275" t="s">
        <v>1059</v>
      </c>
      <c r="X7" s="275" t="s">
        <v>1061</v>
      </c>
      <c r="Y7" s="275" t="s">
        <v>908</v>
      </c>
      <c r="Z7" s="275" t="s">
        <v>1063</v>
      </c>
      <c r="AA7" s="275" t="s">
        <v>906</v>
      </c>
      <c r="AB7" s="275" t="s">
        <v>1065</v>
      </c>
      <c r="AC7" s="275" t="s">
        <v>937</v>
      </c>
      <c r="AD7" s="275" t="s">
        <v>905</v>
      </c>
    </row>
    <row r="8" spans="1:30" x14ac:dyDescent="0.35">
      <c r="A8" s="29" t="s">
        <v>205</v>
      </c>
      <c r="B8" s="118">
        <v>18</v>
      </c>
      <c r="C8" s="118">
        <v>13</v>
      </c>
      <c r="D8" s="360">
        <v>0.72222222222222221</v>
      </c>
      <c r="E8" s="356">
        <v>0</v>
      </c>
      <c r="F8" s="356">
        <v>0.38461538461538458</v>
      </c>
      <c r="G8" s="356">
        <v>0</v>
      </c>
      <c r="H8" s="356">
        <v>0</v>
      </c>
      <c r="I8" s="356">
        <v>0</v>
      </c>
      <c r="J8" s="356">
        <v>0.61538461538461542</v>
      </c>
      <c r="K8" s="356">
        <v>0</v>
      </c>
      <c r="L8" s="356">
        <v>0</v>
      </c>
      <c r="M8" s="357">
        <v>7.6923076923076927E-2</v>
      </c>
      <c r="N8" s="357">
        <v>0</v>
      </c>
      <c r="O8" s="357">
        <v>0</v>
      </c>
      <c r="Q8" s="29" t="s">
        <v>205</v>
      </c>
      <c r="R8" s="118">
        <v>18</v>
      </c>
      <c r="S8" s="118">
        <v>12</v>
      </c>
      <c r="T8" s="372">
        <v>0.66666666666666663</v>
      </c>
      <c r="U8" s="357">
        <v>0.41666666666666657</v>
      </c>
      <c r="V8" s="357">
        <v>0.75</v>
      </c>
      <c r="W8" s="357">
        <v>0</v>
      </c>
      <c r="X8" s="357">
        <v>8.3333333333333329E-2</v>
      </c>
      <c r="Y8" s="357">
        <v>0</v>
      </c>
      <c r="Z8" s="357">
        <v>0</v>
      </c>
      <c r="AA8" s="357">
        <v>8.3333333333333329E-2</v>
      </c>
      <c r="AB8" s="357">
        <v>0</v>
      </c>
      <c r="AC8" s="357">
        <v>0</v>
      </c>
      <c r="AD8" s="357">
        <v>0</v>
      </c>
    </row>
    <row r="9" spans="1:30" x14ac:dyDescent="0.35">
      <c r="A9" s="29" t="s">
        <v>962</v>
      </c>
      <c r="B9" s="118">
        <v>35</v>
      </c>
      <c r="C9" s="118">
        <v>35</v>
      </c>
      <c r="D9" s="360">
        <v>1</v>
      </c>
      <c r="E9" s="358">
        <v>0.4285714285714286</v>
      </c>
      <c r="F9" s="358">
        <v>0.4285714285714286</v>
      </c>
      <c r="G9" s="358">
        <v>5.7142857142857141E-2</v>
      </c>
      <c r="H9" s="358">
        <v>5.7142857142857141E-2</v>
      </c>
      <c r="I9" s="358">
        <v>8.5714285714285715E-2</v>
      </c>
      <c r="J9" s="358">
        <v>0.45714285714285707</v>
      </c>
      <c r="K9" s="358">
        <v>2.8571428571428571E-2</v>
      </c>
      <c r="L9" s="358">
        <v>0.1428571428571429</v>
      </c>
      <c r="M9" s="359">
        <v>0.22857142857142859</v>
      </c>
      <c r="N9" s="359">
        <v>0</v>
      </c>
      <c r="O9" s="359">
        <v>0</v>
      </c>
      <c r="Q9" s="29" t="s">
        <v>962</v>
      </c>
      <c r="R9" s="118">
        <v>35</v>
      </c>
      <c r="S9" s="118">
        <v>32</v>
      </c>
      <c r="T9" s="373">
        <v>0.91428571428571426</v>
      </c>
      <c r="U9" s="357">
        <v>0.53125</v>
      </c>
      <c r="V9" s="357">
        <v>0.3125</v>
      </c>
      <c r="W9" s="357">
        <v>0.21875</v>
      </c>
      <c r="X9" s="357">
        <v>0.21875</v>
      </c>
      <c r="Y9" s="357">
        <v>6.25E-2</v>
      </c>
      <c r="Z9" s="357">
        <v>0</v>
      </c>
      <c r="AA9" s="357">
        <v>3.125E-2</v>
      </c>
      <c r="AB9" s="357">
        <v>0.1875</v>
      </c>
      <c r="AC9" s="357">
        <v>0</v>
      </c>
      <c r="AD9" s="357">
        <v>0</v>
      </c>
    </row>
    <row r="10" spans="1:30" x14ac:dyDescent="0.35">
      <c r="A10" s="29" t="s">
        <v>80</v>
      </c>
      <c r="B10" s="118">
        <v>20</v>
      </c>
      <c r="C10" s="118">
        <v>20</v>
      </c>
      <c r="D10" s="360">
        <v>0.9</v>
      </c>
      <c r="E10" s="358">
        <v>1</v>
      </c>
      <c r="F10" s="358">
        <v>0.76923076923076927</v>
      </c>
      <c r="G10" s="358">
        <v>0</v>
      </c>
      <c r="H10" s="358">
        <v>0.76923076923076927</v>
      </c>
      <c r="I10" s="358">
        <v>0.76923076923076927</v>
      </c>
      <c r="J10" s="358">
        <v>0.23076923076923081</v>
      </c>
      <c r="K10" s="358">
        <v>0</v>
      </c>
      <c r="L10" s="358">
        <v>0</v>
      </c>
      <c r="M10" s="359">
        <v>0.15384615384615391</v>
      </c>
      <c r="N10" s="359">
        <v>0.22222222222222221</v>
      </c>
      <c r="O10" s="359">
        <v>0</v>
      </c>
      <c r="Q10" s="29" t="s">
        <v>80</v>
      </c>
      <c r="R10" s="118">
        <v>20</v>
      </c>
      <c r="S10" s="118">
        <v>17</v>
      </c>
      <c r="T10" s="373">
        <v>0.85000000000000009</v>
      </c>
      <c r="U10" s="357">
        <v>0.58823529411764708</v>
      </c>
      <c r="V10" s="357">
        <v>0.94117647058823528</v>
      </c>
      <c r="W10" s="357">
        <v>0.76470588235294112</v>
      </c>
      <c r="X10" s="357">
        <v>0.23529411764705879</v>
      </c>
      <c r="Y10" s="357">
        <v>5.8823529411764712E-2</v>
      </c>
      <c r="Z10" s="357">
        <v>5.8823529411764712E-2</v>
      </c>
      <c r="AA10" s="357">
        <v>0.1764705882352941</v>
      </c>
      <c r="AB10" s="357">
        <v>0</v>
      </c>
      <c r="AC10" s="357">
        <v>0</v>
      </c>
      <c r="AD10" s="357">
        <v>0</v>
      </c>
    </row>
    <row r="11" spans="1:30" x14ac:dyDescent="0.35">
      <c r="A11" s="29" t="s">
        <v>73</v>
      </c>
      <c r="B11" s="118">
        <v>13</v>
      </c>
      <c r="C11" s="118">
        <v>13</v>
      </c>
      <c r="D11" s="360">
        <v>1</v>
      </c>
      <c r="E11" s="358">
        <v>0.04</v>
      </c>
      <c r="F11" s="358">
        <v>0.96</v>
      </c>
      <c r="G11" s="358">
        <v>0</v>
      </c>
      <c r="H11" s="358">
        <v>0</v>
      </c>
      <c r="I11" s="358">
        <v>0</v>
      </c>
      <c r="J11" s="358">
        <v>0</v>
      </c>
      <c r="K11" s="358">
        <v>0</v>
      </c>
      <c r="L11" s="358">
        <v>0</v>
      </c>
      <c r="M11" s="359">
        <v>0</v>
      </c>
      <c r="N11" s="359">
        <v>0</v>
      </c>
      <c r="O11" s="359">
        <v>0</v>
      </c>
      <c r="Q11" s="29" t="s">
        <v>73</v>
      </c>
      <c r="R11" s="118">
        <v>13</v>
      </c>
      <c r="S11" s="118">
        <v>13</v>
      </c>
      <c r="T11" s="373">
        <v>1</v>
      </c>
      <c r="U11" s="357">
        <v>0.92307692307692313</v>
      </c>
      <c r="V11" s="357">
        <v>0</v>
      </c>
      <c r="W11" s="357">
        <v>0.46153846153846162</v>
      </c>
      <c r="X11" s="357">
        <v>0</v>
      </c>
      <c r="Y11" s="357">
        <v>0</v>
      </c>
      <c r="Z11" s="357">
        <v>0</v>
      </c>
      <c r="AA11" s="357">
        <v>0</v>
      </c>
      <c r="AB11" s="357">
        <v>0</v>
      </c>
      <c r="AC11" s="357">
        <v>7.6923076923076927E-2</v>
      </c>
      <c r="AD11" s="357">
        <v>0</v>
      </c>
    </row>
    <row r="12" spans="1:30" x14ac:dyDescent="0.35">
      <c r="A12" s="29" t="s">
        <v>963</v>
      </c>
      <c r="B12" s="118">
        <v>30</v>
      </c>
      <c r="C12" s="118">
        <v>25</v>
      </c>
      <c r="D12" s="360">
        <v>0.83333333333333337</v>
      </c>
      <c r="E12" s="358">
        <v>0.30303030303030298</v>
      </c>
      <c r="F12" s="358">
        <v>0.84848484848484851</v>
      </c>
      <c r="G12" s="358">
        <v>0.2424242424242424</v>
      </c>
      <c r="H12" s="358">
        <v>0.1212121212121212</v>
      </c>
      <c r="I12" s="358">
        <v>0.2121212121212121</v>
      </c>
      <c r="J12" s="358">
        <v>0.45454545454545459</v>
      </c>
      <c r="K12" s="358">
        <v>0.2121212121212121</v>
      </c>
      <c r="L12" s="358">
        <v>3.03030303030303E-2</v>
      </c>
      <c r="M12" s="359">
        <v>9.0909090909090912E-2</v>
      </c>
      <c r="N12" s="359">
        <v>0</v>
      </c>
      <c r="O12" s="359">
        <v>0</v>
      </c>
      <c r="Q12" s="29" t="s">
        <v>963</v>
      </c>
      <c r="R12" s="118">
        <v>30</v>
      </c>
      <c r="S12" s="118">
        <v>25</v>
      </c>
      <c r="T12" s="373">
        <v>0.83333333333333337</v>
      </c>
      <c r="U12" s="357">
        <v>0.04</v>
      </c>
      <c r="V12" s="357">
        <v>0.8</v>
      </c>
      <c r="W12" s="357">
        <v>0.04</v>
      </c>
      <c r="X12" s="357">
        <v>0.12</v>
      </c>
      <c r="Y12" s="357">
        <v>0</v>
      </c>
      <c r="Z12" s="357">
        <v>0</v>
      </c>
      <c r="AA12" s="357">
        <v>0</v>
      </c>
      <c r="AB12" s="357">
        <v>0</v>
      </c>
      <c r="AC12" s="357">
        <v>0</v>
      </c>
      <c r="AD12" s="357">
        <v>0</v>
      </c>
    </row>
    <row r="13" spans="1:30" x14ac:dyDescent="0.35">
      <c r="A13" s="29" t="s">
        <v>85</v>
      </c>
      <c r="B13" s="118">
        <v>42</v>
      </c>
      <c r="C13" s="118">
        <v>33</v>
      </c>
      <c r="D13" s="360">
        <v>0.76744186046511631</v>
      </c>
      <c r="E13" s="358">
        <v>0.32773109243697479</v>
      </c>
      <c r="F13" s="358">
        <v>0.68907563025210083</v>
      </c>
      <c r="G13" s="358">
        <v>8.4033613445378144E-2</v>
      </c>
      <c r="H13" s="358">
        <v>0.13445378151260501</v>
      </c>
      <c r="I13" s="358">
        <v>0.16806722689075629</v>
      </c>
      <c r="J13" s="358">
        <v>0.3529411764705882</v>
      </c>
      <c r="K13" s="358">
        <v>6.7226890756302518E-2</v>
      </c>
      <c r="L13" s="358">
        <v>5.0420168067226892E-2</v>
      </c>
      <c r="M13" s="359">
        <v>0.1176470588235294</v>
      </c>
      <c r="N13" s="359">
        <v>0</v>
      </c>
      <c r="O13" s="359">
        <v>0</v>
      </c>
      <c r="Q13" s="29" t="s">
        <v>85</v>
      </c>
      <c r="R13" s="118">
        <v>42</v>
      </c>
      <c r="S13" s="118">
        <v>33</v>
      </c>
      <c r="T13" s="373">
        <v>0.76744186046511631</v>
      </c>
      <c r="U13" s="357">
        <v>0.51515151515151514</v>
      </c>
      <c r="V13" s="357">
        <v>0.39393939393939392</v>
      </c>
      <c r="W13" s="357">
        <v>0.72727272727272729</v>
      </c>
      <c r="X13" s="357">
        <v>0.1212121212121212</v>
      </c>
      <c r="Y13" s="357">
        <v>6.0606060606060608E-2</v>
      </c>
      <c r="Z13" s="357">
        <v>0.3636363636363637</v>
      </c>
      <c r="AA13" s="357">
        <v>3.03030303030303E-2</v>
      </c>
      <c r="AB13" s="357">
        <v>0.2121212121212121</v>
      </c>
      <c r="AC13" s="357">
        <v>0</v>
      </c>
      <c r="AD13" s="357">
        <v>0</v>
      </c>
    </row>
    <row r="14" spans="1:30" s="369" customFormat="1" ht="16.5" customHeight="1" x14ac:dyDescent="0.35">
      <c r="A14" s="366" t="s">
        <v>468</v>
      </c>
      <c r="B14" s="367">
        <f>SUM(B8:B13)</f>
        <v>158</v>
      </c>
      <c r="C14" s="367">
        <f>SUM(C8:C13)</f>
        <v>139</v>
      </c>
      <c r="D14" s="368">
        <v>0.86163522012578619</v>
      </c>
      <c r="E14" s="370">
        <v>0.33576642335766421</v>
      </c>
      <c r="F14" s="370">
        <v>0.72262773722627738</v>
      </c>
      <c r="G14" s="370">
        <v>7.2992700729927001E-2</v>
      </c>
      <c r="H14" s="370">
        <v>0.145985401459854</v>
      </c>
      <c r="I14" s="370">
        <v>0.1751824817518248</v>
      </c>
      <c r="J14" s="370">
        <v>0.35036496350364971</v>
      </c>
      <c r="K14" s="370">
        <v>5.8394160583941597E-2</v>
      </c>
      <c r="L14" s="370">
        <v>6.569343065693431E-2</v>
      </c>
      <c r="M14" s="371">
        <v>0.1240875912408759</v>
      </c>
      <c r="N14" s="371">
        <v>2.9197080291970798E-2</v>
      </c>
      <c r="O14" s="371">
        <v>0</v>
      </c>
      <c r="Q14" s="366" t="s">
        <v>468</v>
      </c>
      <c r="R14" s="367">
        <f>SUM(R8:R13)</f>
        <v>158</v>
      </c>
      <c r="S14" s="367">
        <f>SUM(S8:S13)</f>
        <v>132</v>
      </c>
      <c r="T14" s="368">
        <v>0.83018867924528306</v>
      </c>
      <c r="U14" s="371">
        <v>0.46969696969696972</v>
      </c>
      <c r="V14" s="370">
        <v>0.51515151515151514</v>
      </c>
      <c r="W14" s="370">
        <v>0.38636363636363641</v>
      </c>
      <c r="X14" s="370">
        <v>0.14393939393939401</v>
      </c>
      <c r="Y14" s="370">
        <v>3.787878787878788E-2</v>
      </c>
      <c r="Z14" s="370">
        <v>9.8484848484848481E-2</v>
      </c>
      <c r="AA14" s="370">
        <v>4.5454545454545463E-2</v>
      </c>
      <c r="AB14" s="370">
        <v>9.8484848484848481E-2</v>
      </c>
      <c r="AC14" s="371">
        <v>7.575757575757576E-3</v>
      </c>
      <c r="AD14" s="371">
        <v>0</v>
      </c>
    </row>
    <row r="15" spans="1:30" x14ac:dyDescent="0.35">
      <c r="A15" s="48"/>
      <c r="B15" s="48"/>
      <c r="N15" s="365" t="s">
        <v>1513</v>
      </c>
      <c r="R15" s="48"/>
      <c r="AC15" s="374" t="s">
        <v>1514</v>
      </c>
    </row>
    <row r="16" spans="1:30" x14ac:dyDescent="0.35">
      <c r="A16" s="82"/>
      <c r="B16" s="7"/>
      <c r="Q16" s="82"/>
      <c r="R16" s="7"/>
    </row>
    <row r="19" spans="1:30" x14ac:dyDescent="0.35">
      <c r="A19" s="412" t="s">
        <v>850</v>
      </c>
      <c r="B19" s="412"/>
      <c r="C19" s="412"/>
      <c r="D19" s="412"/>
      <c r="E19" s="412"/>
      <c r="F19" s="412"/>
      <c r="G19" s="412"/>
      <c r="H19" s="412"/>
      <c r="I19" s="412"/>
      <c r="J19" s="412"/>
      <c r="K19" s="412"/>
      <c r="L19" s="412"/>
      <c r="M19" s="131"/>
      <c r="Q19"/>
      <c r="R19"/>
      <c r="S19"/>
      <c r="T19"/>
      <c r="U19"/>
      <c r="V19"/>
      <c r="W19"/>
      <c r="X19"/>
      <c r="Y19"/>
      <c r="Z19"/>
      <c r="AA19"/>
      <c r="AB19"/>
      <c r="AC19"/>
      <c r="AD19"/>
    </row>
    <row r="20" spans="1:30" x14ac:dyDescent="0.35">
      <c r="A20" s="13"/>
      <c r="B20" s="13"/>
      <c r="C20" s="13"/>
      <c r="D20" s="13"/>
      <c r="E20" s="13"/>
      <c r="F20" s="13"/>
      <c r="G20" s="13"/>
      <c r="Q20"/>
      <c r="R20"/>
      <c r="S20"/>
      <c r="T20"/>
      <c r="U20"/>
      <c r="V20"/>
      <c r="W20"/>
      <c r="X20"/>
      <c r="Y20"/>
      <c r="Z20"/>
      <c r="AA20"/>
      <c r="AB20"/>
      <c r="AC20"/>
      <c r="AD20"/>
    </row>
    <row r="21" spans="1:30" ht="39" customHeight="1" x14ac:dyDescent="0.35">
      <c r="A21" s="417" t="s">
        <v>29</v>
      </c>
      <c r="B21" s="418" t="s">
        <v>848</v>
      </c>
      <c r="C21" s="419" t="s">
        <v>849</v>
      </c>
      <c r="D21" s="419" t="s">
        <v>821</v>
      </c>
      <c r="E21" s="415" t="s">
        <v>916</v>
      </c>
      <c r="F21" s="416"/>
      <c r="G21" s="416"/>
      <c r="H21" s="416"/>
      <c r="I21" s="416"/>
      <c r="J21" s="416"/>
      <c r="K21" s="416"/>
      <c r="L21" s="416"/>
      <c r="M21" s="117"/>
      <c r="Q21"/>
      <c r="R21"/>
      <c r="S21"/>
      <c r="T21"/>
      <c r="U21"/>
      <c r="V21"/>
      <c r="W21"/>
      <c r="X21"/>
      <c r="Y21"/>
      <c r="Z21"/>
      <c r="AA21"/>
      <c r="AB21"/>
      <c r="AC21"/>
      <c r="AD21"/>
    </row>
    <row r="22" spans="1:30" ht="117" customHeight="1" x14ac:dyDescent="0.35">
      <c r="A22" s="417"/>
      <c r="B22" s="418"/>
      <c r="C22" s="419"/>
      <c r="D22" s="419"/>
      <c r="E22" s="275" t="s">
        <v>1037</v>
      </c>
      <c r="F22" s="275" t="s">
        <v>1050</v>
      </c>
      <c r="G22" s="275" t="s">
        <v>1051</v>
      </c>
      <c r="H22" s="275" t="s">
        <v>1053</v>
      </c>
      <c r="I22" s="275" t="s">
        <v>1055</v>
      </c>
      <c r="J22" s="275" t="s">
        <v>1041</v>
      </c>
      <c r="K22" s="275" t="s">
        <v>937</v>
      </c>
      <c r="L22" s="275" t="s">
        <v>905</v>
      </c>
      <c r="M22" s="140"/>
      <c r="Q22"/>
      <c r="R22"/>
      <c r="S22"/>
      <c r="T22"/>
      <c r="U22"/>
      <c r="V22"/>
      <c r="W22"/>
      <c r="X22"/>
      <c r="Y22"/>
      <c r="Z22"/>
      <c r="AA22"/>
      <c r="AB22"/>
      <c r="AC22"/>
      <c r="AD22"/>
    </row>
    <row r="23" spans="1:30" x14ac:dyDescent="0.35">
      <c r="A23" s="29" t="s">
        <v>205</v>
      </c>
      <c r="B23" s="118">
        <v>18</v>
      </c>
      <c r="C23" s="118">
        <v>7</v>
      </c>
      <c r="D23" s="360">
        <v>0.38888888888888878</v>
      </c>
      <c r="E23" s="356">
        <v>0</v>
      </c>
      <c r="F23" s="356">
        <v>1</v>
      </c>
      <c r="G23" s="356">
        <v>0.1428571428571429</v>
      </c>
      <c r="H23" s="356">
        <v>0</v>
      </c>
      <c r="I23" s="356">
        <v>0</v>
      </c>
      <c r="J23" s="357">
        <v>0</v>
      </c>
      <c r="K23" s="356">
        <v>0</v>
      </c>
      <c r="L23" s="356">
        <v>0</v>
      </c>
      <c r="Q23"/>
      <c r="R23"/>
      <c r="S23"/>
      <c r="T23"/>
      <c r="U23"/>
      <c r="V23"/>
      <c r="W23"/>
      <c r="X23"/>
      <c r="Y23"/>
      <c r="Z23"/>
      <c r="AA23"/>
      <c r="AB23"/>
      <c r="AC23"/>
      <c r="AD23"/>
    </row>
    <row r="24" spans="1:30" x14ac:dyDescent="0.35">
      <c r="A24" s="29" t="s">
        <v>962</v>
      </c>
      <c r="B24" s="118">
        <v>35</v>
      </c>
      <c r="C24" s="118">
        <v>27</v>
      </c>
      <c r="D24" s="360">
        <v>0.77142857142857135</v>
      </c>
      <c r="E24" s="358">
        <v>0.62962962962962954</v>
      </c>
      <c r="F24" s="358">
        <v>0.33333333333333331</v>
      </c>
      <c r="G24" s="358">
        <v>0.33333333333333331</v>
      </c>
      <c r="H24" s="358">
        <v>3.7037037037037042E-2</v>
      </c>
      <c r="I24" s="358">
        <v>0.1851851851851852</v>
      </c>
      <c r="J24" s="359">
        <v>0.1851851851851852</v>
      </c>
      <c r="K24" s="358">
        <v>0.1111111111111111</v>
      </c>
      <c r="L24" s="358">
        <v>0</v>
      </c>
      <c r="Q24"/>
      <c r="R24"/>
      <c r="S24"/>
      <c r="T24"/>
      <c r="U24"/>
      <c r="V24"/>
      <c r="W24"/>
      <c r="X24"/>
      <c r="Y24"/>
      <c r="Z24"/>
      <c r="AA24"/>
      <c r="AB24"/>
      <c r="AC24"/>
      <c r="AD24"/>
    </row>
    <row r="25" spans="1:30" x14ac:dyDescent="0.35">
      <c r="A25" s="29" t="s">
        <v>80</v>
      </c>
      <c r="B25" s="118">
        <v>20</v>
      </c>
      <c r="C25" s="118">
        <v>17</v>
      </c>
      <c r="D25" s="360">
        <v>0.85000000000000009</v>
      </c>
      <c r="E25" s="358">
        <v>0.47058823529411759</v>
      </c>
      <c r="F25" s="358">
        <v>0.82352941176470584</v>
      </c>
      <c r="G25" s="358">
        <v>0.70588235294117641</v>
      </c>
      <c r="H25" s="358">
        <v>5.8823529411764712E-2</v>
      </c>
      <c r="I25" s="358">
        <v>0.1764705882352941</v>
      </c>
      <c r="J25" s="359">
        <v>0</v>
      </c>
      <c r="K25" s="358">
        <v>0.1176470588235294</v>
      </c>
      <c r="L25" s="358">
        <v>0</v>
      </c>
      <c r="Q25"/>
      <c r="R25"/>
      <c r="S25"/>
      <c r="T25"/>
      <c r="U25"/>
      <c r="V25"/>
      <c r="W25"/>
      <c r="X25"/>
      <c r="Y25"/>
      <c r="Z25"/>
      <c r="AA25"/>
      <c r="AB25"/>
      <c r="AC25"/>
      <c r="AD25"/>
    </row>
    <row r="26" spans="1:30" x14ac:dyDescent="0.35">
      <c r="A26" s="29" t="s">
        <v>73</v>
      </c>
      <c r="B26" s="118">
        <v>13</v>
      </c>
      <c r="C26" s="118">
        <v>12</v>
      </c>
      <c r="D26" s="360">
        <v>0.92307692307692313</v>
      </c>
      <c r="E26" s="358">
        <v>0.91666666666666663</v>
      </c>
      <c r="F26" s="358">
        <v>0.83333333333333326</v>
      </c>
      <c r="G26" s="358">
        <v>0.33333333333333331</v>
      </c>
      <c r="H26" s="358">
        <v>0.41666666666666657</v>
      </c>
      <c r="I26" s="358">
        <v>0.5</v>
      </c>
      <c r="J26" s="359">
        <v>0</v>
      </c>
      <c r="K26" s="358">
        <v>8.3333333333333329E-2</v>
      </c>
      <c r="L26" s="358">
        <v>0</v>
      </c>
      <c r="Q26"/>
      <c r="R26"/>
      <c r="S26"/>
      <c r="T26"/>
      <c r="U26"/>
      <c r="V26"/>
      <c r="W26"/>
      <c r="X26"/>
      <c r="Y26"/>
      <c r="Z26"/>
      <c r="AA26"/>
      <c r="AB26"/>
      <c r="AC26"/>
      <c r="AD26"/>
    </row>
    <row r="27" spans="1:30" x14ac:dyDescent="0.35">
      <c r="A27" s="29" t="s">
        <v>963</v>
      </c>
      <c r="B27" s="118">
        <v>30</v>
      </c>
      <c r="C27" s="118">
        <v>21</v>
      </c>
      <c r="D27" s="360">
        <v>0.7</v>
      </c>
      <c r="E27" s="358">
        <v>4.7619047619047623E-2</v>
      </c>
      <c r="F27" s="358">
        <v>0.90476190476190466</v>
      </c>
      <c r="G27" s="358">
        <v>4.7619047619047623E-2</v>
      </c>
      <c r="H27" s="358">
        <v>0</v>
      </c>
      <c r="I27" s="358">
        <v>0</v>
      </c>
      <c r="J27" s="359">
        <v>0</v>
      </c>
      <c r="K27" s="358">
        <v>0</v>
      </c>
      <c r="L27" s="358">
        <v>0</v>
      </c>
      <c r="Q27"/>
      <c r="R27"/>
      <c r="S27"/>
      <c r="T27"/>
      <c r="U27"/>
      <c r="V27"/>
      <c r="W27"/>
      <c r="X27"/>
      <c r="Y27"/>
      <c r="Z27"/>
      <c r="AA27"/>
      <c r="AB27"/>
      <c r="AC27"/>
      <c r="AD27"/>
    </row>
    <row r="28" spans="1:30" x14ac:dyDescent="0.35">
      <c r="A28" s="29" t="s">
        <v>85</v>
      </c>
      <c r="B28" s="118">
        <v>42</v>
      </c>
      <c r="C28" s="118">
        <v>18</v>
      </c>
      <c r="D28" s="360">
        <v>0.41860465116279072</v>
      </c>
      <c r="E28" s="358">
        <v>0.66666666666666663</v>
      </c>
      <c r="F28" s="358">
        <v>0.66666666666666663</v>
      </c>
      <c r="G28" s="358">
        <v>0.33333333333333331</v>
      </c>
      <c r="H28" s="358">
        <v>0</v>
      </c>
      <c r="I28" s="358">
        <v>0</v>
      </c>
      <c r="J28" s="359">
        <v>0.16666666666666671</v>
      </c>
      <c r="K28" s="358">
        <v>5.5555555555555552E-2</v>
      </c>
      <c r="L28" s="358">
        <v>0</v>
      </c>
      <c r="Q28"/>
      <c r="R28"/>
      <c r="S28"/>
      <c r="T28"/>
      <c r="U28"/>
      <c r="V28"/>
      <c r="W28"/>
      <c r="X28"/>
      <c r="Y28"/>
      <c r="Z28"/>
      <c r="AA28"/>
      <c r="AB28"/>
      <c r="AC28"/>
      <c r="AD28"/>
    </row>
    <row r="29" spans="1:30" x14ac:dyDescent="0.35">
      <c r="A29" s="116" t="s">
        <v>468</v>
      </c>
      <c r="B29" s="116">
        <f>SUM(B23:B28)</f>
        <v>158</v>
      </c>
      <c r="C29" s="116">
        <f>SUM(C23:C28)</f>
        <v>102</v>
      </c>
      <c r="D29" s="361">
        <v>0.64150943396226423</v>
      </c>
      <c r="E29" s="361">
        <v>0.48039215686274511</v>
      </c>
      <c r="F29" s="361">
        <v>0.69607843137254899</v>
      </c>
      <c r="G29" s="361">
        <v>0.3235294117647059</v>
      </c>
      <c r="H29" s="361">
        <v>6.8627450980392163E-2</v>
      </c>
      <c r="I29" s="361">
        <v>0.1372549019607843</v>
      </c>
      <c r="J29" s="361">
        <v>7.8431372549019607E-2</v>
      </c>
      <c r="K29" s="361">
        <v>6.8627450980392163E-2</v>
      </c>
      <c r="L29" s="361">
        <v>0</v>
      </c>
      <c r="Q29"/>
      <c r="R29"/>
      <c r="S29"/>
      <c r="T29"/>
      <c r="U29"/>
      <c r="V29"/>
      <c r="W29"/>
      <c r="X29"/>
      <c r="Y29"/>
      <c r="Z29"/>
      <c r="AA29"/>
      <c r="AB29"/>
      <c r="AC29"/>
      <c r="AD29"/>
    </row>
    <row r="30" spans="1:30" ht="19" customHeight="1" x14ac:dyDescent="0.35">
      <c r="A30" s="363"/>
      <c r="B30" s="362"/>
      <c r="K30" s="365" t="s">
        <v>1507</v>
      </c>
      <c r="L30" s="364"/>
      <c r="R30"/>
      <c r="S30"/>
      <c r="T30"/>
      <c r="U30"/>
      <c r="V30"/>
      <c r="W30"/>
      <c r="X30"/>
      <c r="Y30"/>
      <c r="Z30"/>
      <c r="AA30"/>
      <c r="AB30"/>
      <c r="AC30"/>
      <c r="AD30"/>
    </row>
    <row r="31" spans="1:30" x14ac:dyDescent="0.35">
      <c r="B31" s="7"/>
      <c r="Q31"/>
      <c r="R31"/>
      <c r="S31"/>
      <c r="T31"/>
      <c r="U31"/>
      <c r="V31"/>
      <c r="W31"/>
      <c r="X31"/>
      <c r="Y31"/>
      <c r="Z31"/>
      <c r="AA31"/>
      <c r="AB31"/>
      <c r="AC31"/>
      <c r="AD31"/>
    </row>
    <row r="32" spans="1:30" x14ac:dyDescent="0.35">
      <c r="A32" s="412" t="s">
        <v>1515</v>
      </c>
      <c r="B32" s="412"/>
      <c r="C32" s="412"/>
      <c r="D32" s="412"/>
      <c r="E32" s="412"/>
      <c r="F32" s="412"/>
      <c r="G32" s="412"/>
      <c r="H32" s="412"/>
      <c r="I32" s="412"/>
      <c r="J32" s="412"/>
      <c r="K32" s="412"/>
      <c r="L32" s="412"/>
      <c r="M32" s="412"/>
      <c r="N32" s="412"/>
      <c r="O32" s="412"/>
      <c r="R32" s="13"/>
      <c r="S32" s="13"/>
      <c r="T32" s="13"/>
      <c r="U32" s="13"/>
      <c r="V32" s="13"/>
      <c r="W32" s="13"/>
    </row>
    <row r="33" spans="1:23" x14ac:dyDescent="0.35">
      <c r="R33" s="119"/>
      <c r="S33" s="140"/>
      <c r="T33" s="140"/>
      <c r="U33" s="420"/>
      <c r="V33" s="420"/>
      <c r="W33" s="420"/>
    </row>
    <row r="34" spans="1:23" ht="36" customHeight="1" x14ac:dyDescent="0.35">
      <c r="A34" s="417" t="s">
        <v>29</v>
      </c>
      <c r="B34" s="418" t="s">
        <v>848</v>
      </c>
      <c r="C34" s="419" t="s">
        <v>1508</v>
      </c>
      <c r="D34" s="419" t="s">
        <v>1509</v>
      </c>
      <c r="E34" s="419" t="s">
        <v>1510</v>
      </c>
      <c r="F34" s="419" t="s">
        <v>1512</v>
      </c>
      <c r="G34" s="419" t="s">
        <v>1511</v>
      </c>
      <c r="H34" s="415" t="s">
        <v>916</v>
      </c>
      <c r="I34" s="416"/>
      <c r="J34" s="416"/>
      <c r="K34" s="416"/>
      <c r="L34" s="416"/>
      <c r="M34" s="416"/>
      <c r="N34" s="416"/>
      <c r="O34" s="416"/>
      <c r="U34" s="12"/>
      <c r="V34" s="12"/>
      <c r="W34" s="12"/>
    </row>
    <row r="35" spans="1:23" ht="87" customHeight="1" x14ac:dyDescent="0.35">
      <c r="A35" s="417"/>
      <c r="B35" s="418"/>
      <c r="C35" s="419"/>
      <c r="D35" s="419"/>
      <c r="E35" s="419"/>
      <c r="F35" s="419"/>
      <c r="G35" s="419"/>
      <c r="H35" s="275" t="s">
        <v>1075</v>
      </c>
      <c r="I35" s="275" t="s">
        <v>1077</v>
      </c>
      <c r="J35" s="275" t="s">
        <v>1079</v>
      </c>
      <c r="K35" s="275" t="s">
        <v>1081</v>
      </c>
      <c r="L35" s="275" t="s">
        <v>1082</v>
      </c>
      <c r="M35" s="275" t="s">
        <v>906</v>
      </c>
      <c r="N35" s="275" t="s">
        <v>937</v>
      </c>
      <c r="O35" s="275" t="s">
        <v>905</v>
      </c>
      <c r="U35" s="12"/>
      <c r="V35" s="12"/>
      <c r="W35" s="12"/>
    </row>
    <row r="36" spans="1:23" x14ac:dyDescent="0.35">
      <c r="A36" s="29" t="s">
        <v>205</v>
      </c>
      <c r="B36" s="118">
        <v>18</v>
      </c>
      <c r="C36" s="372">
        <v>0.88888888888888884</v>
      </c>
      <c r="D36" s="372">
        <v>0.1111111111111111</v>
      </c>
      <c r="E36" s="372">
        <v>0</v>
      </c>
      <c r="F36" s="372">
        <v>0</v>
      </c>
      <c r="G36" s="372">
        <v>0</v>
      </c>
      <c r="H36" s="356">
        <v>0</v>
      </c>
      <c r="I36" s="356">
        <v>1</v>
      </c>
      <c r="J36" s="356">
        <v>0</v>
      </c>
      <c r="K36" s="356">
        <v>0</v>
      </c>
      <c r="L36" s="356">
        <v>0</v>
      </c>
      <c r="M36" s="357">
        <v>5.5555555555555552E-2</v>
      </c>
      <c r="N36" s="356">
        <v>0</v>
      </c>
      <c r="O36" s="356">
        <v>0</v>
      </c>
      <c r="U36" s="12"/>
      <c r="V36" s="12"/>
      <c r="W36" s="12"/>
    </row>
    <row r="37" spans="1:23" x14ac:dyDescent="0.35">
      <c r="A37" s="29" t="s">
        <v>962</v>
      </c>
      <c r="B37" s="118">
        <v>35</v>
      </c>
      <c r="C37" s="373">
        <v>0.2857142857142857</v>
      </c>
      <c r="D37" s="373">
        <v>0.7142857142857143</v>
      </c>
      <c r="E37" s="373">
        <v>0</v>
      </c>
      <c r="F37" s="373">
        <v>0</v>
      </c>
      <c r="G37" s="373">
        <v>0</v>
      </c>
      <c r="H37" s="358">
        <v>2.8571428571428571E-2</v>
      </c>
      <c r="I37" s="358">
        <v>0.31428571428571428</v>
      </c>
      <c r="J37" s="358">
        <v>8.5714285714285715E-2</v>
      </c>
      <c r="K37" s="358">
        <v>0.65714285714285714</v>
      </c>
      <c r="L37" s="358">
        <v>0.2857142857142857</v>
      </c>
      <c r="M37" s="359">
        <v>0</v>
      </c>
      <c r="N37" s="358">
        <v>0.1428571428571429</v>
      </c>
      <c r="O37" s="358">
        <v>0</v>
      </c>
      <c r="U37" s="12"/>
      <c r="V37" s="12"/>
      <c r="W37" s="12"/>
    </row>
    <row r="38" spans="1:23" x14ac:dyDescent="0.35">
      <c r="A38" s="29" t="s">
        <v>80</v>
      </c>
      <c r="B38" s="118">
        <v>20</v>
      </c>
      <c r="C38" s="373">
        <v>0.65</v>
      </c>
      <c r="D38" s="373">
        <v>0.3</v>
      </c>
      <c r="E38" s="373">
        <v>0</v>
      </c>
      <c r="F38" s="373">
        <v>0.05</v>
      </c>
      <c r="G38" s="373">
        <v>0</v>
      </c>
      <c r="H38" s="358">
        <v>0.45</v>
      </c>
      <c r="I38" s="358">
        <v>1</v>
      </c>
      <c r="J38" s="358">
        <v>0.4</v>
      </c>
      <c r="K38" s="358">
        <v>0</v>
      </c>
      <c r="L38" s="358">
        <v>0</v>
      </c>
      <c r="M38" s="359">
        <v>0.4</v>
      </c>
      <c r="N38" s="358">
        <v>0</v>
      </c>
      <c r="O38" s="358">
        <v>0</v>
      </c>
      <c r="U38" s="12"/>
      <c r="V38" s="12"/>
      <c r="W38" s="12"/>
    </row>
    <row r="39" spans="1:23" x14ac:dyDescent="0.35">
      <c r="A39" s="29" t="s">
        <v>73</v>
      </c>
      <c r="B39" s="118">
        <v>13</v>
      </c>
      <c r="C39" s="373">
        <v>1</v>
      </c>
      <c r="D39" s="373">
        <v>0</v>
      </c>
      <c r="E39" s="373">
        <v>0</v>
      </c>
      <c r="F39" s="373">
        <v>0</v>
      </c>
      <c r="G39" s="373">
        <v>0</v>
      </c>
      <c r="H39" s="358">
        <v>1</v>
      </c>
      <c r="I39" s="358">
        <v>0.92307692307692313</v>
      </c>
      <c r="J39" s="358">
        <v>7.6923076923076927E-2</v>
      </c>
      <c r="K39" s="358">
        <v>0</v>
      </c>
      <c r="L39" s="358">
        <v>0</v>
      </c>
      <c r="M39" s="359">
        <v>0</v>
      </c>
      <c r="N39" s="358">
        <v>0</v>
      </c>
      <c r="O39" s="358">
        <v>0</v>
      </c>
      <c r="U39" s="12"/>
      <c r="V39" s="12"/>
      <c r="W39" s="12"/>
    </row>
    <row r="40" spans="1:23" x14ac:dyDescent="0.35">
      <c r="A40" s="29" t="s">
        <v>963</v>
      </c>
      <c r="B40" s="118">
        <v>30</v>
      </c>
      <c r="C40" s="373">
        <v>0.7</v>
      </c>
      <c r="D40" s="373">
        <v>0.3</v>
      </c>
      <c r="E40" s="373">
        <v>0</v>
      </c>
      <c r="F40" s="373">
        <v>0</v>
      </c>
      <c r="G40" s="373">
        <v>0</v>
      </c>
      <c r="H40" s="358">
        <v>3.3333333333333333E-2</v>
      </c>
      <c r="I40" s="358">
        <v>0.9</v>
      </c>
      <c r="J40" s="358">
        <v>3.3333333333333333E-2</v>
      </c>
      <c r="K40" s="358">
        <v>0</v>
      </c>
      <c r="L40" s="358">
        <v>0</v>
      </c>
      <c r="M40" s="359">
        <v>3.3333333333333333E-2</v>
      </c>
      <c r="N40" s="358">
        <v>0</v>
      </c>
      <c r="O40" s="358">
        <v>0</v>
      </c>
      <c r="U40" s="12"/>
      <c r="V40" s="12"/>
      <c r="W40" s="12"/>
    </row>
    <row r="41" spans="1:23" x14ac:dyDescent="0.35">
      <c r="A41" s="29" t="s">
        <v>85</v>
      </c>
      <c r="B41" s="118">
        <v>42</v>
      </c>
      <c r="C41" s="376">
        <v>0.69767441860465118</v>
      </c>
      <c r="D41" s="376">
        <v>0.16279069767441859</v>
      </c>
      <c r="E41" s="376">
        <v>0</v>
      </c>
      <c r="F41" s="376">
        <v>2.3255813953488368E-2</v>
      </c>
      <c r="G41" s="376">
        <v>0.1162790697674419</v>
      </c>
      <c r="H41" s="358">
        <v>0.46511627906976738</v>
      </c>
      <c r="I41" s="358">
        <v>0.69767441860465118</v>
      </c>
      <c r="J41" s="358">
        <v>0.1395348837209302</v>
      </c>
      <c r="K41" s="358">
        <v>0.44186046511627908</v>
      </c>
      <c r="L41" s="358">
        <v>0.23255813953488369</v>
      </c>
      <c r="M41" s="359">
        <v>6.9767441860465115E-2</v>
      </c>
      <c r="N41" s="358">
        <v>0</v>
      </c>
      <c r="O41" s="358">
        <v>2.3255813953488368E-2</v>
      </c>
      <c r="U41" s="12"/>
      <c r="V41" s="12"/>
      <c r="W41" s="12"/>
    </row>
    <row r="42" spans="1:23" x14ac:dyDescent="0.35">
      <c r="A42" s="116" t="s">
        <v>468</v>
      </c>
      <c r="B42" s="116">
        <f>SUM(B36:B41)</f>
        <v>158</v>
      </c>
      <c r="C42" s="361">
        <v>0.64779874213836486</v>
      </c>
      <c r="D42" s="361">
        <v>0.30817610062893092</v>
      </c>
      <c r="E42" s="361">
        <v>0</v>
      </c>
      <c r="F42" s="361">
        <v>1.257861635220126E-2</v>
      </c>
      <c r="G42" s="361">
        <v>3.1446540880503152E-2</v>
      </c>
      <c r="H42" s="361">
        <v>0.27672955974842772</v>
      </c>
      <c r="I42" s="361">
        <v>0.74213836477987427</v>
      </c>
      <c r="J42" s="361">
        <v>0.11949685534591201</v>
      </c>
      <c r="K42" s="361">
        <v>0.26415094339622641</v>
      </c>
      <c r="L42" s="361">
        <v>0.12578616352201261</v>
      </c>
      <c r="M42" s="361">
        <v>8.1761006289308186E-2</v>
      </c>
      <c r="N42" s="361">
        <v>3.1446540880503152E-2</v>
      </c>
      <c r="O42" s="361">
        <v>6.2893081761006293E-3</v>
      </c>
      <c r="U42" s="12"/>
      <c r="V42" s="12"/>
      <c r="W42" s="12"/>
    </row>
    <row r="43" spans="1:23" x14ac:dyDescent="0.35">
      <c r="F43"/>
      <c r="N43" s="365" t="s">
        <v>1516</v>
      </c>
      <c r="R43" s="12"/>
      <c r="S43" s="12"/>
      <c r="T43" s="12"/>
      <c r="U43" s="12"/>
      <c r="V43" s="12"/>
      <c r="W43" s="12"/>
    </row>
    <row r="44" spans="1:23" x14ac:dyDescent="0.35">
      <c r="F44"/>
    </row>
  </sheetData>
  <mergeCells count="29">
    <mergeCell ref="U33:W33"/>
    <mergeCell ref="A1:H1"/>
    <mergeCell ref="A21:A22"/>
    <mergeCell ref="B21:B22"/>
    <mergeCell ref="C21:C22"/>
    <mergeCell ref="D21:D22"/>
    <mergeCell ref="Q4:AD4"/>
    <mergeCell ref="A6:A7"/>
    <mergeCell ref="B6:B7"/>
    <mergeCell ref="C6:C7"/>
    <mergeCell ref="D6:D7"/>
    <mergeCell ref="Q6:Q7"/>
    <mergeCell ref="S6:S7"/>
    <mergeCell ref="T6:T7"/>
    <mergeCell ref="U6:AD6"/>
    <mergeCell ref="R6:R7"/>
    <mergeCell ref="A19:L19"/>
    <mergeCell ref="E6:O6"/>
    <mergeCell ref="A4:O4"/>
    <mergeCell ref="E21:L21"/>
    <mergeCell ref="A34:A35"/>
    <mergeCell ref="B34:B35"/>
    <mergeCell ref="C34:C35"/>
    <mergeCell ref="D34:D35"/>
    <mergeCell ref="G34:G35"/>
    <mergeCell ref="E34:E35"/>
    <mergeCell ref="F34:F35"/>
    <mergeCell ref="H34:O34"/>
    <mergeCell ref="A32:O32"/>
  </mergeCells>
  <pageMargins left="0.7" right="0.7" top="0.75" bottom="0.75" header="0.3" footer="0.3"/>
  <pageSetup paperSize="9"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7"/>
  <sheetViews>
    <sheetView workbookViewId="0">
      <selection activeCell="B10" sqref="B10"/>
    </sheetView>
  </sheetViews>
  <sheetFormatPr defaultColWidth="10.90625" defaultRowHeight="14" x14ac:dyDescent="0.3"/>
  <cols>
    <col min="1" max="1" width="20.08984375" style="1" customWidth="1"/>
    <col min="2" max="2" width="47.36328125" style="1" customWidth="1"/>
    <col min="3" max="3" width="77.453125" style="1" customWidth="1"/>
    <col min="4" max="5" width="10.90625" style="1" customWidth="1"/>
    <col min="6" max="6" width="52.6328125" style="1" customWidth="1"/>
    <col min="7" max="256" width="10.90625" style="1"/>
    <col min="257" max="257" width="20.08984375" style="1" customWidth="1"/>
    <col min="258" max="258" width="47.36328125" style="1" customWidth="1"/>
    <col min="259" max="259" width="77.453125" style="1" customWidth="1"/>
    <col min="260" max="261" width="10.90625" style="1" customWidth="1"/>
    <col min="262" max="262" width="52.6328125" style="1" customWidth="1"/>
    <col min="263" max="512" width="10.90625" style="1"/>
    <col min="513" max="513" width="20.08984375" style="1" customWidth="1"/>
    <col min="514" max="514" width="47.36328125" style="1" customWidth="1"/>
    <col min="515" max="515" width="77.453125" style="1" customWidth="1"/>
    <col min="516" max="517" width="10.90625" style="1" customWidth="1"/>
    <col min="518" max="518" width="52.6328125" style="1" customWidth="1"/>
    <col min="519" max="768" width="10.90625" style="1"/>
    <col min="769" max="769" width="20.08984375" style="1" customWidth="1"/>
    <col min="770" max="770" width="47.36328125" style="1" customWidth="1"/>
    <col min="771" max="771" width="77.453125" style="1" customWidth="1"/>
    <col min="772" max="773" width="10.90625" style="1" customWidth="1"/>
    <col min="774" max="774" width="52.6328125" style="1" customWidth="1"/>
    <col min="775" max="1024" width="10.90625" style="1"/>
    <col min="1025" max="1025" width="20.08984375" style="1" customWidth="1"/>
    <col min="1026" max="1026" width="47.36328125" style="1" customWidth="1"/>
    <col min="1027" max="1027" width="77.453125" style="1" customWidth="1"/>
    <col min="1028" max="1029" width="10.90625" style="1" customWidth="1"/>
    <col min="1030" max="1030" width="52.6328125" style="1" customWidth="1"/>
    <col min="1031" max="1280" width="10.90625" style="1"/>
    <col min="1281" max="1281" width="20.08984375" style="1" customWidth="1"/>
    <col min="1282" max="1282" width="47.36328125" style="1" customWidth="1"/>
    <col min="1283" max="1283" width="77.453125" style="1" customWidth="1"/>
    <col min="1284" max="1285" width="10.90625" style="1" customWidth="1"/>
    <col min="1286" max="1286" width="52.6328125" style="1" customWidth="1"/>
    <col min="1287" max="1536" width="10.90625" style="1"/>
    <col min="1537" max="1537" width="20.08984375" style="1" customWidth="1"/>
    <col min="1538" max="1538" width="47.36328125" style="1" customWidth="1"/>
    <col min="1539" max="1539" width="77.453125" style="1" customWidth="1"/>
    <col min="1540" max="1541" width="10.90625" style="1" customWidth="1"/>
    <col min="1542" max="1542" width="52.6328125" style="1" customWidth="1"/>
    <col min="1543" max="1792" width="10.90625" style="1"/>
    <col min="1793" max="1793" width="20.08984375" style="1" customWidth="1"/>
    <col min="1794" max="1794" width="47.36328125" style="1" customWidth="1"/>
    <col min="1795" max="1795" width="77.453125" style="1" customWidth="1"/>
    <col min="1796" max="1797" width="10.90625" style="1" customWidth="1"/>
    <col min="1798" max="1798" width="52.6328125" style="1" customWidth="1"/>
    <col min="1799" max="2048" width="10.90625" style="1"/>
    <col min="2049" max="2049" width="20.08984375" style="1" customWidth="1"/>
    <col min="2050" max="2050" width="47.36328125" style="1" customWidth="1"/>
    <col min="2051" max="2051" width="77.453125" style="1" customWidth="1"/>
    <col min="2052" max="2053" width="10.90625" style="1" customWidth="1"/>
    <col min="2054" max="2054" width="52.6328125" style="1" customWidth="1"/>
    <col min="2055" max="2304" width="10.90625" style="1"/>
    <col min="2305" max="2305" width="20.08984375" style="1" customWidth="1"/>
    <col min="2306" max="2306" width="47.36328125" style="1" customWidth="1"/>
    <col min="2307" max="2307" width="77.453125" style="1" customWidth="1"/>
    <col min="2308" max="2309" width="10.90625" style="1" customWidth="1"/>
    <col min="2310" max="2310" width="52.6328125" style="1" customWidth="1"/>
    <col min="2311" max="2560" width="10.90625" style="1"/>
    <col min="2561" max="2561" width="20.08984375" style="1" customWidth="1"/>
    <col min="2562" max="2562" width="47.36328125" style="1" customWidth="1"/>
    <col min="2563" max="2563" width="77.453125" style="1" customWidth="1"/>
    <col min="2564" max="2565" width="10.90625" style="1" customWidth="1"/>
    <col min="2566" max="2566" width="52.6328125" style="1" customWidth="1"/>
    <col min="2567" max="2816" width="10.90625" style="1"/>
    <col min="2817" max="2817" width="20.08984375" style="1" customWidth="1"/>
    <col min="2818" max="2818" width="47.36328125" style="1" customWidth="1"/>
    <col min="2819" max="2819" width="77.453125" style="1" customWidth="1"/>
    <col min="2820" max="2821" width="10.90625" style="1" customWidth="1"/>
    <col min="2822" max="2822" width="52.6328125" style="1" customWidth="1"/>
    <col min="2823" max="3072" width="10.90625" style="1"/>
    <col min="3073" max="3073" width="20.08984375" style="1" customWidth="1"/>
    <col min="3074" max="3074" width="47.36328125" style="1" customWidth="1"/>
    <col min="3075" max="3075" width="77.453125" style="1" customWidth="1"/>
    <col min="3076" max="3077" width="10.90625" style="1" customWidth="1"/>
    <col min="3078" max="3078" width="52.6328125" style="1" customWidth="1"/>
    <col min="3079" max="3328" width="10.90625" style="1"/>
    <col min="3329" max="3329" width="20.08984375" style="1" customWidth="1"/>
    <col min="3330" max="3330" width="47.36328125" style="1" customWidth="1"/>
    <col min="3331" max="3331" width="77.453125" style="1" customWidth="1"/>
    <col min="3332" max="3333" width="10.90625" style="1" customWidth="1"/>
    <col min="3334" max="3334" width="52.6328125" style="1" customWidth="1"/>
    <col min="3335" max="3584" width="10.90625" style="1"/>
    <col min="3585" max="3585" width="20.08984375" style="1" customWidth="1"/>
    <col min="3586" max="3586" width="47.36328125" style="1" customWidth="1"/>
    <col min="3587" max="3587" width="77.453125" style="1" customWidth="1"/>
    <col min="3588" max="3589" width="10.90625" style="1" customWidth="1"/>
    <col min="3590" max="3590" width="52.6328125" style="1" customWidth="1"/>
    <col min="3591" max="3840" width="10.90625" style="1"/>
    <col min="3841" max="3841" width="20.08984375" style="1" customWidth="1"/>
    <col min="3842" max="3842" width="47.36328125" style="1" customWidth="1"/>
    <col min="3843" max="3843" width="77.453125" style="1" customWidth="1"/>
    <col min="3844" max="3845" width="10.90625" style="1" customWidth="1"/>
    <col min="3846" max="3846" width="52.6328125" style="1" customWidth="1"/>
    <col min="3847" max="4096" width="10.90625" style="1"/>
    <col min="4097" max="4097" width="20.08984375" style="1" customWidth="1"/>
    <col min="4098" max="4098" width="47.36328125" style="1" customWidth="1"/>
    <col min="4099" max="4099" width="77.453125" style="1" customWidth="1"/>
    <col min="4100" max="4101" width="10.90625" style="1" customWidth="1"/>
    <col min="4102" max="4102" width="52.6328125" style="1" customWidth="1"/>
    <col min="4103" max="4352" width="10.90625" style="1"/>
    <col min="4353" max="4353" width="20.08984375" style="1" customWidth="1"/>
    <col min="4354" max="4354" width="47.36328125" style="1" customWidth="1"/>
    <col min="4355" max="4355" width="77.453125" style="1" customWidth="1"/>
    <col min="4356" max="4357" width="10.90625" style="1" customWidth="1"/>
    <col min="4358" max="4358" width="52.6328125" style="1" customWidth="1"/>
    <col min="4359" max="4608" width="10.90625" style="1"/>
    <col min="4609" max="4609" width="20.08984375" style="1" customWidth="1"/>
    <col min="4610" max="4610" width="47.36328125" style="1" customWidth="1"/>
    <col min="4611" max="4611" width="77.453125" style="1" customWidth="1"/>
    <col min="4612" max="4613" width="10.90625" style="1" customWidth="1"/>
    <col min="4614" max="4614" width="52.6328125" style="1" customWidth="1"/>
    <col min="4615" max="4864" width="10.90625" style="1"/>
    <col min="4865" max="4865" width="20.08984375" style="1" customWidth="1"/>
    <col min="4866" max="4866" width="47.36328125" style="1" customWidth="1"/>
    <col min="4867" max="4867" width="77.453125" style="1" customWidth="1"/>
    <col min="4868" max="4869" width="10.90625" style="1" customWidth="1"/>
    <col min="4870" max="4870" width="52.6328125" style="1" customWidth="1"/>
    <col min="4871" max="5120" width="10.90625" style="1"/>
    <col min="5121" max="5121" width="20.08984375" style="1" customWidth="1"/>
    <col min="5122" max="5122" width="47.36328125" style="1" customWidth="1"/>
    <col min="5123" max="5123" width="77.453125" style="1" customWidth="1"/>
    <col min="5124" max="5125" width="10.90625" style="1" customWidth="1"/>
    <col min="5126" max="5126" width="52.6328125" style="1" customWidth="1"/>
    <col min="5127" max="5376" width="10.90625" style="1"/>
    <col min="5377" max="5377" width="20.08984375" style="1" customWidth="1"/>
    <col min="5378" max="5378" width="47.36328125" style="1" customWidth="1"/>
    <col min="5379" max="5379" width="77.453125" style="1" customWidth="1"/>
    <col min="5380" max="5381" width="10.90625" style="1" customWidth="1"/>
    <col min="5382" max="5382" width="52.6328125" style="1" customWidth="1"/>
    <col min="5383" max="5632" width="10.90625" style="1"/>
    <col min="5633" max="5633" width="20.08984375" style="1" customWidth="1"/>
    <col min="5634" max="5634" width="47.36328125" style="1" customWidth="1"/>
    <col min="5635" max="5635" width="77.453125" style="1" customWidth="1"/>
    <col min="5636" max="5637" width="10.90625" style="1" customWidth="1"/>
    <col min="5638" max="5638" width="52.6328125" style="1" customWidth="1"/>
    <col min="5639" max="5888" width="10.90625" style="1"/>
    <col min="5889" max="5889" width="20.08984375" style="1" customWidth="1"/>
    <col min="5890" max="5890" width="47.36328125" style="1" customWidth="1"/>
    <col min="5891" max="5891" width="77.453125" style="1" customWidth="1"/>
    <col min="5892" max="5893" width="10.90625" style="1" customWidth="1"/>
    <col min="5894" max="5894" width="52.6328125" style="1" customWidth="1"/>
    <col min="5895" max="6144" width="10.90625" style="1"/>
    <col min="6145" max="6145" width="20.08984375" style="1" customWidth="1"/>
    <col min="6146" max="6146" width="47.36328125" style="1" customWidth="1"/>
    <col min="6147" max="6147" width="77.453125" style="1" customWidth="1"/>
    <col min="6148" max="6149" width="10.90625" style="1" customWidth="1"/>
    <col min="6150" max="6150" width="52.6328125" style="1" customWidth="1"/>
    <col min="6151" max="6400" width="10.90625" style="1"/>
    <col min="6401" max="6401" width="20.08984375" style="1" customWidth="1"/>
    <col min="6402" max="6402" width="47.36328125" style="1" customWidth="1"/>
    <col min="6403" max="6403" width="77.453125" style="1" customWidth="1"/>
    <col min="6404" max="6405" width="10.90625" style="1" customWidth="1"/>
    <col min="6406" max="6406" width="52.6328125" style="1" customWidth="1"/>
    <col min="6407" max="6656" width="10.90625" style="1"/>
    <col min="6657" max="6657" width="20.08984375" style="1" customWidth="1"/>
    <col min="6658" max="6658" width="47.36328125" style="1" customWidth="1"/>
    <col min="6659" max="6659" width="77.453125" style="1" customWidth="1"/>
    <col min="6660" max="6661" width="10.90625" style="1" customWidth="1"/>
    <col min="6662" max="6662" width="52.6328125" style="1" customWidth="1"/>
    <col min="6663" max="6912" width="10.90625" style="1"/>
    <col min="6913" max="6913" width="20.08984375" style="1" customWidth="1"/>
    <col min="6914" max="6914" width="47.36328125" style="1" customWidth="1"/>
    <col min="6915" max="6915" width="77.453125" style="1" customWidth="1"/>
    <col min="6916" max="6917" width="10.90625" style="1" customWidth="1"/>
    <col min="6918" max="6918" width="52.6328125" style="1" customWidth="1"/>
    <col min="6919" max="7168" width="10.90625" style="1"/>
    <col min="7169" max="7169" width="20.08984375" style="1" customWidth="1"/>
    <col min="7170" max="7170" width="47.36328125" style="1" customWidth="1"/>
    <col min="7171" max="7171" width="77.453125" style="1" customWidth="1"/>
    <col min="7172" max="7173" width="10.90625" style="1" customWidth="1"/>
    <col min="7174" max="7174" width="52.6328125" style="1" customWidth="1"/>
    <col min="7175" max="7424" width="10.90625" style="1"/>
    <col min="7425" max="7425" width="20.08984375" style="1" customWidth="1"/>
    <col min="7426" max="7426" width="47.36328125" style="1" customWidth="1"/>
    <col min="7427" max="7427" width="77.453125" style="1" customWidth="1"/>
    <col min="7428" max="7429" width="10.90625" style="1" customWidth="1"/>
    <col min="7430" max="7430" width="52.6328125" style="1" customWidth="1"/>
    <col min="7431" max="7680" width="10.90625" style="1"/>
    <col min="7681" max="7681" width="20.08984375" style="1" customWidth="1"/>
    <col min="7682" max="7682" width="47.36328125" style="1" customWidth="1"/>
    <col min="7683" max="7683" width="77.453125" style="1" customWidth="1"/>
    <col min="7684" max="7685" width="10.90625" style="1" customWidth="1"/>
    <col min="7686" max="7686" width="52.6328125" style="1" customWidth="1"/>
    <col min="7687" max="7936" width="10.90625" style="1"/>
    <col min="7937" max="7937" width="20.08984375" style="1" customWidth="1"/>
    <col min="7938" max="7938" width="47.36328125" style="1" customWidth="1"/>
    <col min="7939" max="7939" width="77.453125" style="1" customWidth="1"/>
    <col min="7940" max="7941" width="10.90625" style="1" customWidth="1"/>
    <col min="7942" max="7942" width="52.6328125" style="1" customWidth="1"/>
    <col min="7943" max="8192" width="10.90625" style="1"/>
    <col min="8193" max="8193" width="20.08984375" style="1" customWidth="1"/>
    <col min="8194" max="8194" width="47.36328125" style="1" customWidth="1"/>
    <col min="8195" max="8195" width="77.453125" style="1" customWidth="1"/>
    <col min="8196" max="8197" width="10.90625" style="1" customWidth="1"/>
    <col min="8198" max="8198" width="52.6328125" style="1" customWidth="1"/>
    <col min="8199" max="8448" width="10.90625" style="1"/>
    <col min="8449" max="8449" width="20.08984375" style="1" customWidth="1"/>
    <col min="8450" max="8450" width="47.36328125" style="1" customWidth="1"/>
    <col min="8451" max="8451" width="77.453125" style="1" customWidth="1"/>
    <col min="8452" max="8453" width="10.90625" style="1" customWidth="1"/>
    <col min="8454" max="8454" width="52.6328125" style="1" customWidth="1"/>
    <col min="8455" max="8704" width="10.90625" style="1"/>
    <col min="8705" max="8705" width="20.08984375" style="1" customWidth="1"/>
    <col min="8706" max="8706" width="47.36328125" style="1" customWidth="1"/>
    <col min="8707" max="8707" width="77.453125" style="1" customWidth="1"/>
    <col min="8708" max="8709" width="10.90625" style="1" customWidth="1"/>
    <col min="8710" max="8710" width="52.6328125" style="1" customWidth="1"/>
    <col min="8711" max="8960" width="10.90625" style="1"/>
    <col min="8961" max="8961" width="20.08984375" style="1" customWidth="1"/>
    <col min="8962" max="8962" width="47.36328125" style="1" customWidth="1"/>
    <col min="8963" max="8963" width="77.453125" style="1" customWidth="1"/>
    <col min="8964" max="8965" width="10.90625" style="1" customWidth="1"/>
    <col min="8966" max="8966" width="52.6328125" style="1" customWidth="1"/>
    <col min="8967" max="9216" width="10.90625" style="1"/>
    <col min="9217" max="9217" width="20.08984375" style="1" customWidth="1"/>
    <col min="9218" max="9218" width="47.36328125" style="1" customWidth="1"/>
    <col min="9219" max="9219" width="77.453125" style="1" customWidth="1"/>
    <col min="9220" max="9221" width="10.90625" style="1" customWidth="1"/>
    <col min="9222" max="9222" width="52.6328125" style="1" customWidth="1"/>
    <col min="9223" max="9472" width="10.90625" style="1"/>
    <col min="9473" max="9473" width="20.08984375" style="1" customWidth="1"/>
    <col min="9474" max="9474" width="47.36328125" style="1" customWidth="1"/>
    <col min="9475" max="9475" width="77.453125" style="1" customWidth="1"/>
    <col min="9476" max="9477" width="10.90625" style="1" customWidth="1"/>
    <col min="9478" max="9478" width="52.6328125" style="1" customWidth="1"/>
    <col min="9479" max="9728" width="10.90625" style="1"/>
    <col min="9729" max="9729" width="20.08984375" style="1" customWidth="1"/>
    <col min="9730" max="9730" width="47.36328125" style="1" customWidth="1"/>
    <col min="9731" max="9731" width="77.453125" style="1" customWidth="1"/>
    <col min="9732" max="9733" width="10.90625" style="1" customWidth="1"/>
    <col min="9734" max="9734" width="52.6328125" style="1" customWidth="1"/>
    <col min="9735" max="9984" width="10.90625" style="1"/>
    <col min="9985" max="9985" width="20.08984375" style="1" customWidth="1"/>
    <col min="9986" max="9986" width="47.36328125" style="1" customWidth="1"/>
    <col min="9987" max="9987" width="77.453125" style="1" customWidth="1"/>
    <col min="9988" max="9989" width="10.90625" style="1" customWidth="1"/>
    <col min="9990" max="9990" width="52.6328125" style="1" customWidth="1"/>
    <col min="9991" max="10240" width="10.90625" style="1"/>
    <col min="10241" max="10241" width="20.08984375" style="1" customWidth="1"/>
    <col min="10242" max="10242" width="47.36328125" style="1" customWidth="1"/>
    <col min="10243" max="10243" width="77.453125" style="1" customWidth="1"/>
    <col min="10244" max="10245" width="10.90625" style="1" customWidth="1"/>
    <col min="10246" max="10246" width="52.6328125" style="1" customWidth="1"/>
    <col min="10247" max="10496" width="10.90625" style="1"/>
    <col min="10497" max="10497" width="20.08984375" style="1" customWidth="1"/>
    <col min="10498" max="10498" width="47.36328125" style="1" customWidth="1"/>
    <col min="10499" max="10499" width="77.453125" style="1" customWidth="1"/>
    <col min="10500" max="10501" width="10.90625" style="1" customWidth="1"/>
    <col min="10502" max="10502" width="52.6328125" style="1" customWidth="1"/>
    <col min="10503" max="10752" width="10.90625" style="1"/>
    <col min="10753" max="10753" width="20.08984375" style="1" customWidth="1"/>
    <col min="10754" max="10754" width="47.36328125" style="1" customWidth="1"/>
    <col min="10755" max="10755" width="77.453125" style="1" customWidth="1"/>
    <col min="10756" max="10757" width="10.90625" style="1" customWidth="1"/>
    <col min="10758" max="10758" width="52.6328125" style="1" customWidth="1"/>
    <col min="10759" max="11008" width="10.90625" style="1"/>
    <col min="11009" max="11009" width="20.08984375" style="1" customWidth="1"/>
    <col min="11010" max="11010" width="47.36328125" style="1" customWidth="1"/>
    <col min="11011" max="11011" width="77.453125" style="1" customWidth="1"/>
    <col min="11012" max="11013" width="10.90625" style="1" customWidth="1"/>
    <col min="11014" max="11014" width="52.6328125" style="1" customWidth="1"/>
    <col min="11015" max="11264" width="10.90625" style="1"/>
    <col min="11265" max="11265" width="20.08984375" style="1" customWidth="1"/>
    <col min="11266" max="11266" width="47.36328125" style="1" customWidth="1"/>
    <col min="11267" max="11267" width="77.453125" style="1" customWidth="1"/>
    <col min="11268" max="11269" width="10.90625" style="1" customWidth="1"/>
    <col min="11270" max="11270" width="52.6328125" style="1" customWidth="1"/>
    <col min="11271" max="11520" width="10.90625" style="1"/>
    <col min="11521" max="11521" width="20.08984375" style="1" customWidth="1"/>
    <col min="11522" max="11522" width="47.36328125" style="1" customWidth="1"/>
    <col min="11523" max="11523" width="77.453125" style="1" customWidth="1"/>
    <col min="11524" max="11525" width="10.90625" style="1" customWidth="1"/>
    <col min="11526" max="11526" width="52.6328125" style="1" customWidth="1"/>
    <col min="11527" max="11776" width="10.90625" style="1"/>
    <col min="11777" max="11777" width="20.08984375" style="1" customWidth="1"/>
    <col min="11778" max="11778" width="47.36328125" style="1" customWidth="1"/>
    <col min="11779" max="11779" width="77.453125" style="1" customWidth="1"/>
    <col min="11780" max="11781" width="10.90625" style="1" customWidth="1"/>
    <col min="11782" max="11782" width="52.6328125" style="1" customWidth="1"/>
    <col min="11783" max="12032" width="10.90625" style="1"/>
    <col min="12033" max="12033" width="20.08984375" style="1" customWidth="1"/>
    <col min="12034" max="12034" width="47.36328125" style="1" customWidth="1"/>
    <col min="12035" max="12035" width="77.453125" style="1" customWidth="1"/>
    <col min="12036" max="12037" width="10.90625" style="1" customWidth="1"/>
    <col min="12038" max="12038" width="52.6328125" style="1" customWidth="1"/>
    <col min="12039" max="12288" width="10.90625" style="1"/>
    <col min="12289" max="12289" width="20.08984375" style="1" customWidth="1"/>
    <col min="12290" max="12290" width="47.36328125" style="1" customWidth="1"/>
    <col min="12291" max="12291" width="77.453125" style="1" customWidth="1"/>
    <col min="12292" max="12293" width="10.90625" style="1" customWidth="1"/>
    <col min="12294" max="12294" width="52.6328125" style="1" customWidth="1"/>
    <col min="12295" max="12544" width="10.90625" style="1"/>
    <col min="12545" max="12545" width="20.08984375" style="1" customWidth="1"/>
    <col min="12546" max="12546" width="47.36328125" style="1" customWidth="1"/>
    <col min="12547" max="12547" width="77.453125" style="1" customWidth="1"/>
    <col min="12548" max="12549" width="10.90625" style="1" customWidth="1"/>
    <col min="12550" max="12550" width="52.6328125" style="1" customWidth="1"/>
    <col min="12551" max="12800" width="10.90625" style="1"/>
    <col min="12801" max="12801" width="20.08984375" style="1" customWidth="1"/>
    <col min="12802" max="12802" width="47.36328125" style="1" customWidth="1"/>
    <col min="12803" max="12803" width="77.453125" style="1" customWidth="1"/>
    <col min="12804" max="12805" width="10.90625" style="1" customWidth="1"/>
    <col min="12806" max="12806" width="52.6328125" style="1" customWidth="1"/>
    <col min="12807" max="13056" width="10.90625" style="1"/>
    <col min="13057" max="13057" width="20.08984375" style="1" customWidth="1"/>
    <col min="13058" max="13058" width="47.36328125" style="1" customWidth="1"/>
    <col min="13059" max="13059" width="77.453125" style="1" customWidth="1"/>
    <col min="13060" max="13061" width="10.90625" style="1" customWidth="1"/>
    <col min="13062" max="13062" width="52.6328125" style="1" customWidth="1"/>
    <col min="13063" max="13312" width="10.90625" style="1"/>
    <col min="13313" max="13313" width="20.08984375" style="1" customWidth="1"/>
    <col min="13314" max="13314" width="47.36328125" style="1" customWidth="1"/>
    <col min="13315" max="13315" width="77.453125" style="1" customWidth="1"/>
    <col min="13316" max="13317" width="10.90625" style="1" customWidth="1"/>
    <col min="13318" max="13318" width="52.6328125" style="1" customWidth="1"/>
    <col min="13319" max="13568" width="10.90625" style="1"/>
    <col min="13569" max="13569" width="20.08984375" style="1" customWidth="1"/>
    <col min="13570" max="13570" width="47.36328125" style="1" customWidth="1"/>
    <col min="13571" max="13571" width="77.453125" style="1" customWidth="1"/>
    <col min="13572" max="13573" width="10.90625" style="1" customWidth="1"/>
    <col min="13574" max="13574" width="52.6328125" style="1" customWidth="1"/>
    <col min="13575" max="13824" width="10.90625" style="1"/>
    <col min="13825" max="13825" width="20.08984375" style="1" customWidth="1"/>
    <col min="13826" max="13826" width="47.36328125" style="1" customWidth="1"/>
    <col min="13827" max="13827" width="77.453125" style="1" customWidth="1"/>
    <col min="13828" max="13829" width="10.90625" style="1" customWidth="1"/>
    <col min="13830" max="13830" width="52.6328125" style="1" customWidth="1"/>
    <col min="13831" max="14080" width="10.90625" style="1"/>
    <col min="14081" max="14081" width="20.08984375" style="1" customWidth="1"/>
    <col min="14082" max="14082" width="47.36328125" style="1" customWidth="1"/>
    <col min="14083" max="14083" width="77.453125" style="1" customWidth="1"/>
    <col min="14084" max="14085" width="10.90625" style="1" customWidth="1"/>
    <col min="14086" max="14086" width="52.6328125" style="1" customWidth="1"/>
    <col min="14087" max="14336" width="10.90625" style="1"/>
    <col min="14337" max="14337" width="20.08984375" style="1" customWidth="1"/>
    <col min="14338" max="14338" width="47.36328125" style="1" customWidth="1"/>
    <col min="14339" max="14339" width="77.453125" style="1" customWidth="1"/>
    <col min="14340" max="14341" width="10.90625" style="1" customWidth="1"/>
    <col min="14342" max="14342" width="52.6328125" style="1" customWidth="1"/>
    <col min="14343" max="14592" width="10.90625" style="1"/>
    <col min="14593" max="14593" width="20.08984375" style="1" customWidth="1"/>
    <col min="14594" max="14594" width="47.36328125" style="1" customWidth="1"/>
    <col min="14595" max="14595" width="77.453125" style="1" customWidth="1"/>
    <col min="14596" max="14597" width="10.90625" style="1" customWidth="1"/>
    <col min="14598" max="14598" width="52.6328125" style="1" customWidth="1"/>
    <col min="14599" max="14848" width="10.90625" style="1"/>
    <col min="14849" max="14849" width="20.08984375" style="1" customWidth="1"/>
    <col min="14850" max="14850" width="47.36328125" style="1" customWidth="1"/>
    <col min="14851" max="14851" width="77.453125" style="1" customWidth="1"/>
    <col min="14852" max="14853" width="10.90625" style="1" customWidth="1"/>
    <col min="14854" max="14854" width="52.6328125" style="1" customWidth="1"/>
    <col min="14855" max="15104" width="10.90625" style="1"/>
    <col min="15105" max="15105" width="20.08984375" style="1" customWidth="1"/>
    <col min="15106" max="15106" width="47.36328125" style="1" customWidth="1"/>
    <col min="15107" max="15107" width="77.453125" style="1" customWidth="1"/>
    <col min="15108" max="15109" width="10.90625" style="1" customWidth="1"/>
    <col min="15110" max="15110" width="52.6328125" style="1" customWidth="1"/>
    <col min="15111" max="15360" width="10.90625" style="1"/>
    <col min="15361" max="15361" width="20.08984375" style="1" customWidth="1"/>
    <col min="15362" max="15362" width="47.36328125" style="1" customWidth="1"/>
    <col min="15363" max="15363" width="77.453125" style="1" customWidth="1"/>
    <col min="15364" max="15365" width="10.90625" style="1" customWidth="1"/>
    <col min="15366" max="15366" width="52.6328125" style="1" customWidth="1"/>
    <col min="15367" max="15616" width="10.90625" style="1"/>
    <col min="15617" max="15617" width="20.08984375" style="1" customWidth="1"/>
    <col min="15618" max="15618" width="47.36328125" style="1" customWidth="1"/>
    <col min="15619" max="15619" width="77.453125" style="1" customWidth="1"/>
    <col min="15620" max="15621" width="10.90625" style="1" customWidth="1"/>
    <col min="15622" max="15622" width="52.6328125" style="1" customWidth="1"/>
    <col min="15623" max="15872" width="10.90625" style="1"/>
    <col min="15873" max="15873" width="20.08984375" style="1" customWidth="1"/>
    <col min="15874" max="15874" width="47.36328125" style="1" customWidth="1"/>
    <col min="15875" max="15875" width="77.453125" style="1" customWidth="1"/>
    <col min="15876" max="15877" width="10.90625" style="1" customWidth="1"/>
    <col min="15878" max="15878" width="52.6328125" style="1" customWidth="1"/>
    <col min="15879" max="16128" width="10.90625" style="1"/>
    <col min="16129" max="16129" width="20.08984375" style="1" customWidth="1"/>
    <col min="16130" max="16130" width="47.36328125" style="1" customWidth="1"/>
    <col min="16131" max="16131" width="77.453125" style="1" customWidth="1"/>
    <col min="16132" max="16133" width="10.90625" style="1" customWidth="1"/>
    <col min="16134" max="16134" width="52.6328125" style="1" customWidth="1"/>
    <col min="16135" max="16384" width="10.90625" style="1"/>
  </cols>
  <sheetData>
    <row r="1" spans="1:12" x14ac:dyDescent="0.3">
      <c r="A1" s="255" t="s">
        <v>302</v>
      </c>
      <c r="B1" s="255" t="s">
        <v>110</v>
      </c>
      <c r="C1" s="255" t="s">
        <v>111</v>
      </c>
      <c r="D1" s="255" t="s">
        <v>303</v>
      </c>
      <c r="E1" s="255" t="s">
        <v>304</v>
      </c>
      <c r="F1" s="255" t="s">
        <v>305</v>
      </c>
      <c r="G1" s="255" t="s">
        <v>306</v>
      </c>
      <c r="H1" s="255" t="s">
        <v>1009</v>
      </c>
      <c r="I1" s="255" t="s">
        <v>307</v>
      </c>
      <c r="J1" s="255" t="s">
        <v>308</v>
      </c>
      <c r="K1" s="255" t="s">
        <v>513</v>
      </c>
      <c r="L1" s="255" t="s">
        <v>309</v>
      </c>
    </row>
    <row r="2" spans="1:12" x14ac:dyDescent="0.3">
      <c r="A2" s="256" t="s">
        <v>8</v>
      </c>
      <c r="B2" s="256" t="s">
        <v>8</v>
      </c>
    </row>
    <row r="3" spans="1:12" x14ac:dyDescent="0.3">
      <c r="A3" s="256" t="s">
        <v>9</v>
      </c>
      <c r="B3" s="256" t="s">
        <v>9</v>
      </c>
    </row>
    <row r="4" spans="1:12" x14ac:dyDescent="0.3">
      <c r="A4" s="256" t="s">
        <v>10</v>
      </c>
      <c r="B4" s="256" t="s">
        <v>10</v>
      </c>
    </row>
    <row r="5" spans="1:12" x14ac:dyDescent="0.3">
      <c r="A5" s="256" t="s">
        <v>310</v>
      </c>
      <c r="B5" s="256" t="s">
        <v>11</v>
      </c>
      <c r="C5" s="1" t="s">
        <v>84</v>
      </c>
    </row>
    <row r="6" spans="1:12" s="258" customFormat="1" x14ac:dyDescent="0.3">
      <c r="A6" s="257" t="s">
        <v>514</v>
      </c>
      <c r="B6" s="257" t="s">
        <v>515</v>
      </c>
      <c r="C6" s="258" t="s">
        <v>516</v>
      </c>
    </row>
    <row r="7" spans="1:12" x14ac:dyDescent="0.3">
      <c r="A7" s="256" t="s">
        <v>311</v>
      </c>
      <c r="B7" s="256" t="s">
        <v>312</v>
      </c>
      <c r="C7" s="256" t="s">
        <v>917</v>
      </c>
      <c r="E7" s="256" t="s">
        <v>313</v>
      </c>
    </row>
    <row r="8" spans="1:12" x14ac:dyDescent="0.3">
      <c r="A8" s="256" t="s">
        <v>314</v>
      </c>
      <c r="B8" s="256" t="s">
        <v>315</v>
      </c>
      <c r="C8" s="256" t="s">
        <v>40</v>
      </c>
      <c r="E8" s="256" t="s">
        <v>313</v>
      </c>
    </row>
    <row r="9" spans="1:12" x14ac:dyDescent="0.3">
      <c r="A9" s="256" t="s">
        <v>311</v>
      </c>
      <c r="B9" s="256" t="s">
        <v>316</v>
      </c>
      <c r="C9" s="256" t="s">
        <v>12</v>
      </c>
      <c r="F9" s="256" t="s">
        <v>317</v>
      </c>
    </row>
    <row r="10" spans="1:12" x14ac:dyDescent="0.3">
      <c r="A10" s="256" t="s">
        <v>318</v>
      </c>
      <c r="B10" s="256" t="s">
        <v>319</v>
      </c>
      <c r="C10" s="256" t="s">
        <v>13</v>
      </c>
      <c r="G10" s="256" t="s">
        <v>320</v>
      </c>
      <c r="H10" s="256"/>
      <c r="J10" s="1" t="s">
        <v>517</v>
      </c>
    </row>
    <row r="11" spans="1:12" x14ac:dyDescent="0.3">
      <c r="A11" s="256" t="s">
        <v>321</v>
      </c>
      <c r="B11" s="256" t="s">
        <v>322</v>
      </c>
      <c r="C11" s="256" t="s">
        <v>14</v>
      </c>
      <c r="E11" s="256" t="s">
        <v>313</v>
      </c>
      <c r="J11" s="1" t="s">
        <v>517</v>
      </c>
    </row>
    <row r="12" spans="1:12" x14ac:dyDescent="0.3">
      <c r="A12" s="256" t="s">
        <v>323</v>
      </c>
      <c r="B12" s="256" t="s">
        <v>324</v>
      </c>
      <c r="C12" s="256" t="s">
        <v>15</v>
      </c>
      <c r="E12" s="256" t="s">
        <v>313</v>
      </c>
      <c r="I12" s="259" t="s">
        <v>325</v>
      </c>
      <c r="J12" s="1" t="s">
        <v>517</v>
      </c>
    </row>
    <row r="13" spans="1:12" x14ac:dyDescent="0.3">
      <c r="A13" s="256" t="s">
        <v>326</v>
      </c>
      <c r="B13" s="259" t="s">
        <v>327</v>
      </c>
      <c r="C13" s="256" t="s">
        <v>16</v>
      </c>
      <c r="E13" s="256" t="s">
        <v>313</v>
      </c>
      <c r="I13" s="256" t="s">
        <v>328</v>
      </c>
      <c r="J13" s="1" t="s">
        <v>517</v>
      </c>
    </row>
    <row r="14" spans="1:12" x14ac:dyDescent="0.3">
      <c r="A14" s="256" t="s">
        <v>329</v>
      </c>
      <c r="B14" s="256" t="s">
        <v>330</v>
      </c>
      <c r="C14" s="256" t="s">
        <v>17</v>
      </c>
      <c r="E14" s="256" t="s">
        <v>313</v>
      </c>
      <c r="I14" s="256"/>
      <c r="J14" s="256" t="s">
        <v>517</v>
      </c>
    </row>
    <row r="15" spans="1:12" x14ac:dyDescent="0.3">
      <c r="A15" s="256" t="s">
        <v>852</v>
      </c>
      <c r="B15" s="256" t="s">
        <v>918</v>
      </c>
      <c r="C15" s="256" t="s">
        <v>853</v>
      </c>
      <c r="E15" s="256" t="s">
        <v>313</v>
      </c>
      <c r="G15" s="256"/>
      <c r="H15" s="256"/>
      <c r="J15" s="1" t="s">
        <v>517</v>
      </c>
    </row>
    <row r="16" spans="1:12" s="262" customFormat="1" x14ac:dyDescent="0.3">
      <c r="A16" s="260" t="s">
        <v>518</v>
      </c>
      <c r="B16" s="260" t="s">
        <v>515</v>
      </c>
      <c r="C16" s="261"/>
      <c r="E16" s="261"/>
      <c r="J16" s="261"/>
    </row>
    <row r="17" spans="1:12" s="258" customFormat="1" x14ac:dyDescent="0.3">
      <c r="A17" s="263" t="s">
        <v>514</v>
      </c>
      <c r="B17" s="257" t="s">
        <v>332</v>
      </c>
      <c r="C17" s="263" t="s">
        <v>1010</v>
      </c>
    </row>
    <row r="18" spans="1:12" ht="191" customHeight="1" x14ac:dyDescent="0.3">
      <c r="A18" s="264" t="s">
        <v>337</v>
      </c>
      <c r="B18" s="264" t="s">
        <v>1011</v>
      </c>
      <c r="C18" s="265" t="s">
        <v>1012</v>
      </c>
    </row>
    <row r="19" spans="1:12" s="262" customFormat="1" x14ac:dyDescent="0.3">
      <c r="A19" s="260" t="s">
        <v>518</v>
      </c>
      <c r="B19" s="260" t="s">
        <v>332</v>
      </c>
      <c r="C19" s="261"/>
      <c r="E19" s="261"/>
      <c r="J19" s="261"/>
    </row>
    <row r="20" spans="1:12" s="258" customFormat="1" x14ac:dyDescent="0.3">
      <c r="A20" s="263" t="s">
        <v>514</v>
      </c>
      <c r="B20" s="257" t="s">
        <v>519</v>
      </c>
      <c r="C20" s="263" t="s">
        <v>331</v>
      </c>
      <c r="F20" s="258" t="s">
        <v>1013</v>
      </c>
    </row>
    <row r="21" spans="1:12" x14ac:dyDescent="0.3">
      <c r="A21" s="256" t="s">
        <v>311</v>
      </c>
      <c r="B21" s="256" t="s">
        <v>1014</v>
      </c>
      <c r="C21" s="256" t="s">
        <v>333</v>
      </c>
      <c r="D21" s="256" t="s">
        <v>334</v>
      </c>
    </row>
    <row r="22" spans="1:12" x14ac:dyDescent="0.3">
      <c r="A22" s="256" t="s">
        <v>335</v>
      </c>
      <c r="B22" s="256" t="s">
        <v>336</v>
      </c>
      <c r="C22" s="259" t="s">
        <v>520</v>
      </c>
    </row>
    <row r="23" spans="1:12" x14ac:dyDescent="0.3">
      <c r="A23" s="266" t="s">
        <v>514</v>
      </c>
      <c r="B23" s="266" t="s">
        <v>61</v>
      </c>
      <c r="C23" s="267" t="s">
        <v>521</v>
      </c>
      <c r="D23" s="267"/>
      <c r="E23" s="267"/>
      <c r="F23" s="266" t="s">
        <v>341</v>
      </c>
      <c r="G23" s="267"/>
      <c r="H23" s="267"/>
      <c r="I23" s="267"/>
      <c r="J23" s="267"/>
      <c r="K23" s="267"/>
      <c r="L23" s="267"/>
    </row>
    <row r="24" spans="1:12" x14ac:dyDescent="0.3">
      <c r="A24" s="256" t="s">
        <v>342</v>
      </c>
      <c r="B24" s="256" t="s">
        <v>343</v>
      </c>
      <c r="C24" s="256" t="s">
        <v>344</v>
      </c>
      <c r="D24" s="256" t="s">
        <v>345</v>
      </c>
    </row>
    <row r="25" spans="1:12" x14ac:dyDescent="0.3">
      <c r="A25" s="256" t="s">
        <v>338</v>
      </c>
      <c r="B25" s="256" t="s">
        <v>346</v>
      </c>
      <c r="C25" s="256" t="s">
        <v>347</v>
      </c>
      <c r="D25" s="256" t="s">
        <v>348</v>
      </c>
      <c r="F25" s="256" t="s">
        <v>349</v>
      </c>
      <c r="G25" s="256" t="s">
        <v>350</v>
      </c>
      <c r="H25" s="256"/>
      <c r="J25" s="256" t="s">
        <v>517</v>
      </c>
    </row>
    <row r="26" spans="1:12" x14ac:dyDescent="0.3">
      <c r="A26" s="256" t="s">
        <v>338</v>
      </c>
      <c r="B26" s="256" t="s">
        <v>351</v>
      </c>
      <c r="C26" s="256" t="s">
        <v>522</v>
      </c>
      <c r="D26" s="256" t="s">
        <v>352</v>
      </c>
      <c r="F26" s="256" t="s">
        <v>353</v>
      </c>
      <c r="G26" s="256" t="s">
        <v>350</v>
      </c>
      <c r="H26" s="256"/>
      <c r="J26" s="256" t="s">
        <v>517</v>
      </c>
    </row>
    <row r="27" spans="1:12" x14ac:dyDescent="0.3">
      <c r="A27" s="256" t="s">
        <v>338</v>
      </c>
      <c r="B27" s="256" t="s">
        <v>354</v>
      </c>
      <c r="C27" s="256" t="s">
        <v>355</v>
      </c>
      <c r="D27" s="256" t="s">
        <v>339</v>
      </c>
      <c r="F27" s="256" t="s">
        <v>356</v>
      </c>
      <c r="G27" s="256" t="s">
        <v>340</v>
      </c>
      <c r="H27" s="256"/>
      <c r="J27" s="256" t="s">
        <v>517</v>
      </c>
    </row>
    <row r="28" spans="1:12" x14ac:dyDescent="0.3">
      <c r="A28" s="256" t="s">
        <v>338</v>
      </c>
      <c r="B28" s="256" t="s">
        <v>357</v>
      </c>
      <c r="C28" s="256" t="s">
        <v>358</v>
      </c>
      <c r="D28" s="256" t="s">
        <v>339</v>
      </c>
      <c r="F28" s="256" t="s">
        <v>359</v>
      </c>
      <c r="G28" s="256" t="s">
        <v>340</v>
      </c>
      <c r="H28" s="256"/>
      <c r="J28" s="256" t="s">
        <v>517</v>
      </c>
    </row>
    <row r="29" spans="1:12" x14ac:dyDescent="0.3">
      <c r="A29" s="268" t="s">
        <v>518</v>
      </c>
      <c r="B29" s="268" t="s">
        <v>61</v>
      </c>
      <c r="C29" s="269" t="s">
        <v>521</v>
      </c>
      <c r="D29" s="269"/>
      <c r="E29" s="269"/>
      <c r="F29" s="268"/>
      <c r="G29" s="269"/>
      <c r="H29" s="269"/>
      <c r="I29" s="269"/>
      <c r="J29" s="269"/>
      <c r="K29" s="269"/>
      <c r="L29" s="269"/>
    </row>
    <row r="30" spans="1:12" x14ac:dyDescent="0.3">
      <c r="A30" s="266" t="s">
        <v>514</v>
      </c>
      <c r="B30" s="266" t="s">
        <v>56</v>
      </c>
      <c r="C30" s="267" t="s">
        <v>523</v>
      </c>
      <c r="D30" s="267"/>
      <c r="E30" s="267"/>
      <c r="F30" s="266" t="s">
        <v>360</v>
      </c>
      <c r="G30" s="267"/>
      <c r="H30" s="267"/>
      <c r="I30" s="267"/>
      <c r="J30" s="267"/>
      <c r="K30" s="267"/>
      <c r="L30" s="267"/>
    </row>
    <row r="31" spans="1:12" x14ac:dyDescent="0.3">
      <c r="A31" s="256" t="s">
        <v>342</v>
      </c>
      <c r="B31" s="256" t="s">
        <v>361</v>
      </c>
      <c r="C31" s="256" t="s">
        <v>362</v>
      </c>
      <c r="D31" s="256" t="s">
        <v>345</v>
      </c>
    </row>
    <row r="32" spans="1:12" x14ac:dyDescent="0.3">
      <c r="A32" s="256" t="s">
        <v>338</v>
      </c>
      <c r="B32" s="256" t="s">
        <v>363</v>
      </c>
      <c r="C32" s="256" t="s">
        <v>347</v>
      </c>
      <c r="D32" s="256" t="s">
        <v>348</v>
      </c>
      <c r="F32" s="256" t="s">
        <v>364</v>
      </c>
      <c r="G32" s="256" t="s">
        <v>350</v>
      </c>
      <c r="H32" s="256"/>
      <c r="J32" s="256" t="s">
        <v>517</v>
      </c>
    </row>
    <row r="33" spans="1:12" x14ac:dyDescent="0.3">
      <c r="A33" s="256" t="s">
        <v>338</v>
      </c>
      <c r="B33" s="256" t="s">
        <v>365</v>
      </c>
      <c r="C33" s="256" t="s">
        <v>522</v>
      </c>
      <c r="D33" s="256" t="s">
        <v>366</v>
      </c>
      <c r="F33" s="256" t="s">
        <v>367</v>
      </c>
      <c r="G33" s="256" t="s">
        <v>350</v>
      </c>
      <c r="H33" s="256"/>
      <c r="J33" s="256" t="s">
        <v>517</v>
      </c>
    </row>
    <row r="34" spans="1:12" x14ac:dyDescent="0.3">
      <c r="A34" s="256" t="s">
        <v>338</v>
      </c>
      <c r="B34" s="256" t="s">
        <v>368</v>
      </c>
      <c r="C34" s="256" t="s">
        <v>369</v>
      </c>
      <c r="D34" s="256" t="s">
        <v>339</v>
      </c>
      <c r="F34" s="256" t="s">
        <v>370</v>
      </c>
      <c r="G34" s="256" t="s">
        <v>340</v>
      </c>
      <c r="H34" s="256"/>
      <c r="J34" s="256" t="s">
        <v>517</v>
      </c>
    </row>
    <row r="35" spans="1:12" x14ac:dyDescent="0.3">
      <c r="A35" s="256" t="s">
        <v>338</v>
      </c>
      <c r="B35" s="256" t="s">
        <v>371</v>
      </c>
      <c r="C35" s="256" t="s">
        <v>358</v>
      </c>
      <c r="D35" s="256" t="s">
        <v>339</v>
      </c>
      <c r="F35" s="256" t="s">
        <v>372</v>
      </c>
      <c r="G35" s="256" t="s">
        <v>340</v>
      </c>
      <c r="H35" s="256"/>
      <c r="J35" s="256" t="s">
        <v>517</v>
      </c>
    </row>
    <row r="36" spans="1:12" x14ac:dyDescent="0.3">
      <c r="A36" s="268" t="s">
        <v>518</v>
      </c>
      <c r="B36" s="268" t="s">
        <v>56</v>
      </c>
      <c r="C36" s="269" t="s">
        <v>523</v>
      </c>
      <c r="D36" s="269"/>
      <c r="E36" s="269"/>
      <c r="F36" s="268"/>
      <c r="G36" s="269"/>
      <c r="H36" s="269"/>
      <c r="I36" s="269"/>
      <c r="J36" s="269"/>
      <c r="K36" s="269"/>
      <c r="L36" s="269"/>
    </row>
    <row r="37" spans="1:12" x14ac:dyDescent="0.3">
      <c r="A37" s="266" t="s">
        <v>514</v>
      </c>
      <c r="B37" s="266" t="s">
        <v>60</v>
      </c>
      <c r="C37" s="267" t="s">
        <v>524</v>
      </c>
      <c r="D37" s="267"/>
      <c r="E37" s="267"/>
      <c r="F37" s="266" t="s">
        <v>373</v>
      </c>
      <c r="G37" s="267"/>
      <c r="H37" s="267"/>
      <c r="I37" s="267"/>
      <c r="J37" s="267"/>
      <c r="K37" s="267"/>
      <c r="L37" s="267"/>
    </row>
    <row r="38" spans="1:12" x14ac:dyDescent="0.3">
      <c r="A38" s="256" t="s">
        <v>342</v>
      </c>
      <c r="B38" s="256" t="s">
        <v>374</v>
      </c>
      <c r="C38" s="256" t="s">
        <v>375</v>
      </c>
      <c r="D38" s="256" t="s">
        <v>345</v>
      </c>
    </row>
    <row r="39" spans="1:12" x14ac:dyDescent="0.3">
      <c r="A39" s="256" t="s">
        <v>338</v>
      </c>
      <c r="B39" s="256" t="s">
        <v>376</v>
      </c>
      <c r="C39" s="256" t="s">
        <v>347</v>
      </c>
      <c r="D39" s="256" t="s">
        <v>348</v>
      </c>
      <c r="F39" s="256" t="s">
        <v>377</v>
      </c>
      <c r="G39" s="256" t="s">
        <v>350</v>
      </c>
      <c r="H39" s="256"/>
      <c r="J39" s="256" t="s">
        <v>517</v>
      </c>
    </row>
    <row r="40" spans="1:12" x14ac:dyDescent="0.3">
      <c r="A40" s="256" t="s">
        <v>338</v>
      </c>
      <c r="B40" s="256" t="s">
        <v>378</v>
      </c>
      <c r="C40" s="256" t="s">
        <v>522</v>
      </c>
      <c r="D40" s="256" t="s">
        <v>379</v>
      </c>
      <c r="F40" s="256" t="s">
        <v>380</v>
      </c>
      <c r="G40" s="256" t="s">
        <v>350</v>
      </c>
      <c r="H40" s="256"/>
      <c r="J40" s="256" t="s">
        <v>517</v>
      </c>
    </row>
    <row r="41" spans="1:12" x14ac:dyDescent="0.3">
      <c r="A41" s="256" t="s">
        <v>338</v>
      </c>
      <c r="B41" s="256" t="s">
        <v>381</v>
      </c>
      <c r="C41" s="256" t="s">
        <v>355</v>
      </c>
      <c r="D41" s="256" t="s">
        <v>339</v>
      </c>
      <c r="F41" s="256" t="s">
        <v>382</v>
      </c>
      <c r="G41" s="256" t="s">
        <v>340</v>
      </c>
      <c r="H41" s="256"/>
      <c r="J41" s="256" t="s">
        <v>517</v>
      </c>
    </row>
    <row r="42" spans="1:12" x14ac:dyDescent="0.3">
      <c r="A42" s="256" t="s">
        <v>338</v>
      </c>
      <c r="B42" s="256" t="s">
        <v>383</v>
      </c>
      <c r="C42" s="256" t="s">
        <v>358</v>
      </c>
      <c r="D42" s="256" t="s">
        <v>339</v>
      </c>
      <c r="F42" s="256" t="s">
        <v>384</v>
      </c>
      <c r="G42" s="256" t="s">
        <v>340</v>
      </c>
      <c r="H42" s="256"/>
      <c r="J42" s="256" t="s">
        <v>517</v>
      </c>
    </row>
    <row r="43" spans="1:12" x14ac:dyDescent="0.3">
      <c r="A43" s="268" t="s">
        <v>518</v>
      </c>
      <c r="B43" s="268" t="s">
        <v>60</v>
      </c>
      <c r="C43" s="269" t="s">
        <v>524</v>
      </c>
      <c r="D43" s="269"/>
      <c r="E43" s="269"/>
      <c r="F43" s="268"/>
      <c r="G43" s="269"/>
      <c r="H43" s="269"/>
      <c r="I43" s="269"/>
      <c r="J43" s="269"/>
      <c r="K43" s="269"/>
      <c r="L43" s="269"/>
    </row>
    <row r="44" spans="1:12" x14ac:dyDescent="0.3">
      <c r="A44" s="266" t="s">
        <v>514</v>
      </c>
      <c r="B44" s="266" t="s">
        <v>49</v>
      </c>
      <c r="C44" s="267" t="s">
        <v>525</v>
      </c>
      <c r="D44" s="267"/>
      <c r="E44" s="267"/>
      <c r="F44" s="266" t="s">
        <v>385</v>
      </c>
      <c r="G44" s="267"/>
      <c r="H44" s="267"/>
      <c r="I44" s="267"/>
      <c r="J44" s="267"/>
      <c r="K44" s="267"/>
      <c r="L44" s="267"/>
    </row>
    <row r="45" spans="1:12" x14ac:dyDescent="0.3">
      <c r="A45" s="256" t="s">
        <v>337</v>
      </c>
      <c r="B45" s="256" t="s">
        <v>386</v>
      </c>
      <c r="C45" s="256" t="s">
        <v>387</v>
      </c>
      <c r="D45" s="256" t="s">
        <v>388</v>
      </c>
      <c r="J45" s="256" t="s">
        <v>517</v>
      </c>
    </row>
    <row r="46" spans="1:12" x14ac:dyDescent="0.3">
      <c r="A46" s="256" t="s">
        <v>338</v>
      </c>
      <c r="B46" s="256" t="s">
        <v>389</v>
      </c>
      <c r="C46" s="256" t="s">
        <v>390</v>
      </c>
      <c r="D46" s="256" t="s">
        <v>348</v>
      </c>
      <c r="F46" s="256" t="s">
        <v>391</v>
      </c>
      <c r="G46" s="256" t="s">
        <v>350</v>
      </c>
      <c r="H46" s="256"/>
    </row>
    <row r="47" spans="1:12" x14ac:dyDescent="0.3">
      <c r="A47" s="256" t="s">
        <v>338</v>
      </c>
      <c r="B47" s="256" t="s">
        <v>392</v>
      </c>
      <c r="C47" s="256" t="s">
        <v>18</v>
      </c>
      <c r="D47" s="256" t="s">
        <v>339</v>
      </c>
      <c r="G47" s="256" t="s">
        <v>340</v>
      </c>
      <c r="H47" s="256"/>
      <c r="J47" s="256" t="s">
        <v>517</v>
      </c>
    </row>
    <row r="48" spans="1:12" x14ac:dyDescent="0.3">
      <c r="A48" s="268" t="s">
        <v>518</v>
      </c>
      <c r="B48" s="268" t="s">
        <v>49</v>
      </c>
      <c r="C48" s="269" t="s">
        <v>525</v>
      </c>
      <c r="D48" s="269"/>
      <c r="E48" s="269"/>
      <c r="F48" s="268"/>
      <c r="G48" s="269"/>
      <c r="H48" s="269"/>
      <c r="I48" s="269"/>
      <c r="J48" s="269"/>
      <c r="K48" s="269"/>
      <c r="L48" s="269"/>
    </row>
    <row r="49" spans="1:12" x14ac:dyDescent="0.3">
      <c r="A49" s="266" t="s">
        <v>514</v>
      </c>
      <c r="B49" s="266" t="s">
        <v>57</v>
      </c>
      <c r="C49" s="267" t="s">
        <v>526</v>
      </c>
      <c r="D49" s="267"/>
      <c r="E49" s="267"/>
      <c r="F49" s="266" t="s">
        <v>393</v>
      </c>
      <c r="G49" s="267"/>
      <c r="H49" s="267"/>
      <c r="I49" s="267"/>
      <c r="J49" s="267"/>
      <c r="K49" s="267"/>
      <c r="L49" s="267"/>
    </row>
    <row r="50" spans="1:12" x14ac:dyDescent="0.3">
      <c r="A50" s="256" t="s">
        <v>342</v>
      </c>
      <c r="B50" s="256" t="s">
        <v>394</v>
      </c>
      <c r="C50" s="256" t="s">
        <v>395</v>
      </c>
      <c r="D50" s="256" t="s">
        <v>345</v>
      </c>
    </row>
    <row r="51" spans="1:12" x14ac:dyDescent="0.3">
      <c r="A51" s="256" t="s">
        <v>338</v>
      </c>
      <c r="B51" s="256" t="s">
        <v>396</v>
      </c>
      <c r="C51" s="256" t="s">
        <v>347</v>
      </c>
      <c r="D51" s="256" t="s">
        <v>348</v>
      </c>
      <c r="F51" s="256" t="s">
        <v>397</v>
      </c>
      <c r="G51" s="256" t="s">
        <v>350</v>
      </c>
      <c r="H51" s="256"/>
      <c r="J51" s="256" t="s">
        <v>517</v>
      </c>
    </row>
    <row r="52" spans="1:12" x14ac:dyDescent="0.3">
      <c r="A52" s="256" t="s">
        <v>338</v>
      </c>
      <c r="B52" s="256" t="s">
        <v>398</v>
      </c>
      <c r="C52" s="256" t="s">
        <v>522</v>
      </c>
      <c r="D52" s="256" t="s">
        <v>399</v>
      </c>
      <c r="F52" s="256" t="s">
        <v>400</v>
      </c>
      <c r="G52" s="256" t="s">
        <v>350</v>
      </c>
      <c r="H52" s="256"/>
      <c r="J52" s="256" t="s">
        <v>517</v>
      </c>
    </row>
    <row r="53" spans="1:12" x14ac:dyDescent="0.3">
      <c r="A53" s="256" t="s">
        <v>338</v>
      </c>
      <c r="B53" s="256" t="s">
        <v>401</v>
      </c>
      <c r="C53" s="256" t="s">
        <v>355</v>
      </c>
      <c r="D53" s="256" t="s">
        <v>339</v>
      </c>
      <c r="F53" s="256" t="s">
        <v>402</v>
      </c>
      <c r="G53" s="256" t="s">
        <v>340</v>
      </c>
      <c r="H53" s="256"/>
      <c r="J53" s="256" t="s">
        <v>517</v>
      </c>
    </row>
    <row r="54" spans="1:12" x14ac:dyDescent="0.3">
      <c r="A54" s="256" t="s">
        <v>338</v>
      </c>
      <c r="B54" s="256" t="s">
        <v>403</v>
      </c>
      <c r="C54" s="256" t="s">
        <v>358</v>
      </c>
      <c r="D54" s="256" t="s">
        <v>339</v>
      </c>
      <c r="F54" s="256" t="s">
        <v>404</v>
      </c>
      <c r="G54" s="256" t="s">
        <v>340</v>
      </c>
      <c r="H54" s="256"/>
      <c r="J54" s="256" t="s">
        <v>517</v>
      </c>
    </row>
    <row r="55" spans="1:12" x14ac:dyDescent="0.3">
      <c r="A55" s="268" t="s">
        <v>518</v>
      </c>
      <c r="B55" s="268" t="s">
        <v>57</v>
      </c>
      <c r="C55" s="269" t="s">
        <v>526</v>
      </c>
      <c r="D55" s="269"/>
      <c r="E55" s="269"/>
      <c r="F55" s="268"/>
      <c r="G55" s="269"/>
      <c r="H55" s="269"/>
      <c r="I55" s="269"/>
      <c r="J55" s="269"/>
      <c r="K55" s="269"/>
      <c r="L55" s="269"/>
    </row>
    <row r="56" spans="1:12" x14ac:dyDescent="0.3">
      <c r="A56" s="266" t="s">
        <v>514</v>
      </c>
      <c r="B56" s="266" t="s">
        <v>59</v>
      </c>
      <c r="C56" s="267" t="s">
        <v>527</v>
      </c>
      <c r="D56" s="267"/>
      <c r="E56" s="267"/>
      <c r="F56" s="266" t="s">
        <v>405</v>
      </c>
      <c r="G56" s="267"/>
      <c r="H56" s="267"/>
      <c r="I56" s="267"/>
      <c r="J56" s="267"/>
      <c r="K56" s="267"/>
      <c r="L56" s="267"/>
    </row>
    <row r="57" spans="1:12" x14ac:dyDescent="0.3">
      <c r="A57" s="256" t="s">
        <v>342</v>
      </c>
      <c r="B57" s="256" t="s">
        <v>406</v>
      </c>
      <c r="C57" s="256" t="s">
        <v>407</v>
      </c>
      <c r="D57" s="256" t="s">
        <v>345</v>
      </c>
    </row>
    <row r="58" spans="1:12" x14ac:dyDescent="0.3">
      <c r="A58" s="256" t="s">
        <v>338</v>
      </c>
      <c r="B58" s="256" t="s">
        <v>408</v>
      </c>
      <c r="C58" s="256" t="s">
        <v>347</v>
      </c>
      <c r="D58" s="256" t="s">
        <v>348</v>
      </c>
      <c r="F58" s="256" t="s">
        <v>409</v>
      </c>
      <c r="G58" s="256" t="s">
        <v>350</v>
      </c>
      <c r="H58" s="256"/>
      <c r="J58" s="256" t="s">
        <v>517</v>
      </c>
    </row>
    <row r="59" spans="1:12" x14ac:dyDescent="0.3">
      <c r="A59" s="256" t="s">
        <v>338</v>
      </c>
      <c r="B59" s="256" t="s">
        <v>410</v>
      </c>
      <c r="C59" s="256" t="s">
        <v>522</v>
      </c>
      <c r="D59" s="256" t="s">
        <v>411</v>
      </c>
      <c r="F59" s="256" t="s">
        <v>412</v>
      </c>
      <c r="G59" s="256" t="s">
        <v>350</v>
      </c>
      <c r="H59" s="256"/>
      <c r="J59" s="256" t="s">
        <v>517</v>
      </c>
    </row>
    <row r="60" spans="1:12" x14ac:dyDescent="0.3">
      <c r="A60" s="256" t="s">
        <v>338</v>
      </c>
      <c r="B60" s="256" t="s">
        <v>413</v>
      </c>
      <c r="C60" s="256" t="s">
        <v>355</v>
      </c>
      <c r="D60" s="256" t="s">
        <v>339</v>
      </c>
      <c r="F60" s="256" t="s">
        <v>414</v>
      </c>
      <c r="G60" s="256" t="s">
        <v>340</v>
      </c>
      <c r="H60" s="256"/>
      <c r="J60" s="256" t="s">
        <v>517</v>
      </c>
    </row>
    <row r="61" spans="1:12" x14ac:dyDescent="0.3">
      <c r="A61" s="256" t="s">
        <v>338</v>
      </c>
      <c r="B61" s="256" t="s">
        <v>415</v>
      </c>
      <c r="C61" s="256" t="s">
        <v>358</v>
      </c>
      <c r="D61" s="256" t="s">
        <v>339</v>
      </c>
      <c r="F61" s="256" t="s">
        <v>416</v>
      </c>
      <c r="G61" s="256" t="s">
        <v>340</v>
      </c>
      <c r="H61" s="256"/>
      <c r="J61" s="256" t="s">
        <v>517</v>
      </c>
    </row>
    <row r="62" spans="1:12" x14ac:dyDescent="0.3">
      <c r="A62" s="268" t="s">
        <v>518</v>
      </c>
      <c r="B62" s="268" t="s">
        <v>59</v>
      </c>
      <c r="C62" s="269" t="s">
        <v>527</v>
      </c>
      <c r="D62" s="269"/>
      <c r="E62" s="269"/>
      <c r="F62" s="268"/>
      <c r="G62" s="269"/>
      <c r="H62" s="269"/>
      <c r="I62" s="269"/>
      <c r="J62" s="269"/>
      <c r="K62" s="269"/>
      <c r="L62" s="269"/>
    </row>
    <row r="63" spans="1:12" x14ac:dyDescent="0.3">
      <c r="A63" s="266" t="s">
        <v>514</v>
      </c>
      <c r="B63" s="266" t="s">
        <v>58</v>
      </c>
      <c r="C63" s="267" t="s">
        <v>528</v>
      </c>
      <c r="D63" s="267"/>
      <c r="E63" s="267"/>
      <c r="F63" s="266" t="s">
        <v>417</v>
      </c>
      <c r="G63" s="267"/>
      <c r="H63" s="267"/>
      <c r="I63" s="267"/>
      <c r="J63" s="267"/>
      <c r="K63" s="267"/>
      <c r="L63" s="267"/>
    </row>
    <row r="64" spans="1:12" x14ac:dyDescent="0.3">
      <c r="A64" s="256" t="s">
        <v>337</v>
      </c>
      <c r="B64" s="256" t="s">
        <v>418</v>
      </c>
      <c r="C64" s="256" t="s">
        <v>419</v>
      </c>
      <c r="J64" s="256" t="s">
        <v>517</v>
      </c>
    </row>
    <row r="65" spans="1:12" x14ac:dyDescent="0.3">
      <c r="A65" s="256" t="s">
        <v>338</v>
      </c>
      <c r="B65" s="256" t="s">
        <v>420</v>
      </c>
      <c r="C65" s="256" t="s">
        <v>421</v>
      </c>
      <c r="F65" s="256" t="s">
        <v>422</v>
      </c>
      <c r="G65" s="256" t="s">
        <v>340</v>
      </c>
      <c r="H65" s="256"/>
    </row>
    <row r="66" spans="1:12" x14ac:dyDescent="0.3">
      <c r="A66" s="256" t="s">
        <v>338</v>
      </c>
      <c r="B66" s="256" t="s">
        <v>423</v>
      </c>
      <c r="C66" s="256" t="s">
        <v>18</v>
      </c>
      <c r="D66" s="256" t="s">
        <v>339</v>
      </c>
      <c r="J66" s="256" t="s">
        <v>517</v>
      </c>
    </row>
    <row r="67" spans="1:12" x14ac:dyDescent="0.3">
      <c r="A67" s="268" t="s">
        <v>518</v>
      </c>
      <c r="B67" s="268" t="s">
        <v>58</v>
      </c>
      <c r="C67" s="269" t="s">
        <v>528</v>
      </c>
      <c r="D67" s="269"/>
      <c r="E67" s="269"/>
      <c r="F67" s="268"/>
      <c r="G67" s="269"/>
      <c r="H67" s="269"/>
      <c r="I67" s="269"/>
      <c r="J67" s="269"/>
      <c r="K67" s="269"/>
      <c r="L67" s="269"/>
    </row>
    <row r="68" spans="1:12" x14ac:dyDescent="0.3">
      <c r="A68" s="266" t="s">
        <v>514</v>
      </c>
      <c r="B68" s="266" t="s">
        <v>63</v>
      </c>
      <c r="C68" s="267" t="s">
        <v>529</v>
      </c>
      <c r="D68" s="267"/>
      <c r="E68" s="267"/>
      <c r="F68" s="266" t="s">
        <v>424</v>
      </c>
      <c r="G68" s="267"/>
      <c r="H68" s="267"/>
      <c r="I68" s="267"/>
      <c r="J68" s="267"/>
      <c r="K68" s="267"/>
      <c r="L68" s="267"/>
    </row>
    <row r="69" spans="1:12" x14ac:dyDescent="0.3">
      <c r="A69" s="256" t="s">
        <v>337</v>
      </c>
      <c r="B69" s="256" t="s">
        <v>425</v>
      </c>
      <c r="C69" s="256" t="s">
        <v>426</v>
      </c>
      <c r="D69" s="256" t="s">
        <v>427</v>
      </c>
      <c r="J69" s="256" t="s">
        <v>517</v>
      </c>
    </row>
    <row r="70" spans="1:12" x14ac:dyDescent="0.3">
      <c r="A70" s="256" t="s">
        <v>311</v>
      </c>
      <c r="B70" s="256" t="s">
        <v>428</v>
      </c>
      <c r="C70" s="256" t="s">
        <v>919</v>
      </c>
      <c r="D70" s="256" t="s">
        <v>530</v>
      </c>
      <c r="F70" s="256" t="s">
        <v>429</v>
      </c>
    </row>
    <row r="71" spans="1:12" x14ac:dyDescent="0.3">
      <c r="A71" s="256" t="s">
        <v>338</v>
      </c>
      <c r="B71" s="256" t="s">
        <v>430</v>
      </c>
      <c r="C71" s="256" t="s">
        <v>18</v>
      </c>
      <c r="D71" s="256" t="s">
        <v>339</v>
      </c>
      <c r="G71" s="256" t="s">
        <v>340</v>
      </c>
      <c r="H71" s="256"/>
      <c r="J71" s="256" t="s">
        <v>517</v>
      </c>
    </row>
    <row r="72" spans="1:12" x14ac:dyDescent="0.3">
      <c r="A72" s="268" t="s">
        <v>518</v>
      </c>
      <c r="B72" s="268" t="s">
        <v>63</v>
      </c>
      <c r="C72" s="269" t="s">
        <v>529</v>
      </c>
      <c r="D72" s="269"/>
      <c r="E72" s="269"/>
      <c r="F72" s="268"/>
      <c r="G72" s="269"/>
      <c r="H72" s="269"/>
      <c r="I72" s="269"/>
      <c r="J72" s="269"/>
      <c r="K72" s="269"/>
      <c r="L72" s="269"/>
    </row>
    <row r="73" spans="1:12" x14ac:dyDescent="0.3">
      <c r="A73" s="266" t="s">
        <v>514</v>
      </c>
      <c r="B73" s="266" t="s">
        <v>50</v>
      </c>
      <c r="C73" s="267" t="s">
        <v>531</v>
      </c>
      <c r="D73" s="267"/>
      <c r="E73" s="267"/>
      <c r="F73" s="266" t="s">
        <v>431</v>
      </c>
      <c r="G73" s="267"/>
      <c r="H73" s="267"/>
      <c r="I73" s="267"/>
      <c r="J73" s="267"/>
      <c r="K73" s="267"/>
      <c r="L73" s="267"/>
    </row>
    <row r="74" spans="1:12" x14ac:dyDescent="0.3">
      <c r="A74" s="256" t="s">
        <v>337</v>
      </c>
      <c r="B74" s="256" t="s">
        <v>432</v>
      </c>
      <c r="C74" s="256" t="s">
        <v>433</v>
      </c>
      <c r="J74" s="256" t="s">
        <v>517</v>
      </c>
    </row>
    <row r="75" spans="1:12" x14ac:dyDescent="0.3">
      <c r="A75" s="256" t="s">
        <v>338</v>
      </c>
      <c r="B75" s="256" t="s">
        <v>434</v>
      </c>
      <c r="C75" s="256" t="s">
        <v>421</v>
      </c>
      <c r="F75" s="256" t="s">
        <v>435</v>
      </c>
      <c r="G75" s="256" t="s">
        <v>340</v>
      </c>
      <c r="H75" s="256"/>
    </row>
    <row r="76" spans="1:12" x14ac:dyDescent="0.3">
      <c r="A76" s="256" t="s">
        <v>338</v>
      </c>
      <c r="B76" s="256" t="s">
        <v>436</v>
      </c>
      <c r="C76" s="256" t="s">
        <v>18</v>
      </c>
      <c r="D76" s="256" t="s">
        <v>339</v>
      </c>
      <c r="G76" s="256" t="s">
        <v>340</v>
      </c>
      <c r="H76" s="256"/>
      <c r="J76" s="256" t="s">
        <v>517</v>
      </c>
    </row>
    <row r="77" spans="1:12" x14ac:dyDescent="0.3">
      <c r="A77" s="268" t="s">
        <v>518</v>
      </c>
      <c r="B77" s="268" t="s">
        <v>50</v>
      </c>
      <c r="C77" s="269" t="s">
        <v>532</v>
      </c>
      <c r="D77" s="269"/>
      <c r="E77" s="269"/>
      <c r="F77" s="268"/>
      <c r="G77" s="269"/>
      <c r="H77" s="269"/>
      <c r="I77" s="269"/>
      <c r="J77" s="269"/>
      <c r="K77" s="269"/>
      <c r="L77" s="269"/>
    </row>
    <row r="78" spans="1:12" x14ac:dyDescent="0.3">
      <c r="A78" s="266" t="s">
        <v>514</v>
      </c>
      <c r="B78" s="266" t="s">
        <v>825</v>
      </c>
      <c r="C78" s="267" t="s">
        <v>854</v>
      </c>
      <c r="D78" s="267"/>
      <c r="E78" s="267"/>
      <c r="F78" s="266" t="s">
        <v>855</v>
      </c>
      <c r="G78" s="267"/>
      <c r="H78" s="267"/>
      <c r="I78" s="267"/>
      <c r="J78" s="267"/>
      <c r="K78" s="267"/>
      <c r="L78" s="267"/>
    </row>
    <row r="79" spans="1:12" x14ac:dyDescent="0.3">
      <c r="A79" s="256" t="s">
        <v>337</v>
      </c>
      <c r="B79" s="256" t="s">
        <v>856</v>
      </c>
      <c r="C79" s="256" t="s">
        <v>828</v>
      </c>
      <c r="D79" s="256" t="s">
        <v>1015</v>
      </c>
      <c r="J79" s="256" t="s">
        <v>517</v>
      </c>
    </row>
    <row r="80" spans="1:12" x14ac:dyDescent="0.3">
      <c r="A80" s="256" t="s">
        <v>338</v>
      </c>
      <c r="B80" s="256" t="s">
        <v>857</v>
      </c>
      <c r="C80" s="256" t="s">
        <v>421</v>
      </c>
      <c r="F80" s="256" t="s">
        <v>858</v>
      </c>
      <c r="G80" s="256" t="s">
        <v>340</v>
      </c>
      <c r="H80" s="256"/>
    </row>
    <row r="81" spans="1:12" x14ac:dyDescent="0.3">
      <c r="A81" s="256" t="s">
        <v>338</v>
      </c>
      <c r="B81" s="256" t="s">
        <v>859</v>
      </c>
      <c r="C81" s="256" t="s">
        <v>18</v>
      </c>
      <c r="D81" s="256" t="s">
        <v>339</v>
      </c>
      <c r="G81" s="256" t="s">
        <v>340</v>
      </c>
      <c r="H81" s="256"/>
      <c r="J81" s="256" t="s">
        <v>517</v>
      </c>
    </row>
    <row r="82" spans="1:12" x14ac:dyDescent="0.3">
      <c r="A82" s="268" t="s">
        <v>518</v>
      </c>
      <c r="B82" s="268" t="s">
        <v>825</v>
      </c>
      <c r="C82" s="269" t="s">
        <v>854</v>
      </c>
      <c r="D82" s="269"/>
      <c r="E82" s="269"/>
      <c r="F82" s="268"/>
      <c r="G82" s="269"/>
      <c r="H82" s="269"/>
      <c r="I82" s="269"/>
      <c r="J82" s="269"/>
      <c r="K82" s="269"/>
      <c r="L82" s="269"/>
    </row>
    <row r="83" spans="1:12" s="271" customFormat="1" x14ac:dyDescent="0.3">
      <c r="A83" s="270" t="s">
        <v>337</v>
      </c>
      <c r="B83" s="270" t="s">
        <v>860</v>
      </c>
      <c r="C83" s="270" t="s">
        <v>829</v>
      </c>
      <c r="E83" s="271" t="b">
        <v>1</v>
      </c>
      <c r="F83" s="270"/>
      <c r="J83" s="270" t="s">
        <v>517</v>
      </c>
    </row>
    <row r="84" spans="1:12" s="3" customFormat="1" x14ac:dyDescent="0.3">
      <c r="A84" s="1" t="s">
        <v>920</v>
      </c>
      <c r="B84" s="256" t="s">
        <v>861</v>
      </c>
      <c r="C84" s="256" t="s">
        <v>897</v>
      </c>
      <c r="E84" s="1" t="b">
        <v>1</v>
      </c>
      <c r="F84" s="256" t="s">
        <v>862</v>
      </c>
      <c r="G84" s="256" t="s">
        <v>1016</v>
      </c>
      <c r="H84" s="256" t="s">
        <v>1017</v>
      </c>
      <c r="J84" s="256" t="s">
        <v>517</v>
      </c>
    </row>
    <row r="85" spans="1:12" x14ac:dyDescent="0.3">
      <c r="A85" s="1" t="s">
        <v>311</v>
      </c>
      <c r="B85" s="256" t="s">
        <v>921</v>
      </c>
      <c r="C85" s="1" t="s">
        <v>898</v>
      </c>
      <c r="F85" s="1" t="s">
        <v>1018</v>
      </c>
      <c r="I85" s="1" t="s">
        <v>922</v>
      </c>
    </row>
    <row r="86" spans="1:12" s="271" customFormat="1" x14ac:dyDescent="0.3">
      <c r="A86" s="270" t="s">
        <v>337</v>
      </c>
      <c r="B86" s="270" t="s">
        <v>863</v>
      </c>
      <c r="C86" s="270" t="s">
        <v>830</v>
      </c>
      <c r="E86" s="271" t="b">
        <v>1</v>
      </c>
      <c r="F86" s="270"/>
      <c r="J86" s="270" t="s">
        <v>517</v>
      </c>
    </row>
    <row r="87" spans="1:12" s="3" customFormat="1" x14ac:dyDescent="0.3">
      <c r="A87" s="1" t="s">
        <v>923</v>
      </c>
      <c r="B87" s="256" t="s">
        <v>864</v>
      </c>
      <c r="C87" s="256" t="s">
        <v>899</v>
      </c>
      <c r="E87" s="1" t="b">
        <v>1</v>
      </c>
      <c r="F87" s="256" t="s">
        <v>865</v>
      </c>
      <c r="G87" s="256" t="s">
        <v>1016</v>
      </c>
      <c r="H87" s="256" t="s">
        <v>1017</v>
      </c>
      <c r="J87" s="256" t="s">
        <v>517</v>
      </c>
    </row>
    <row r="88" spans="1:12" s="3" customFormat="1" x14ac:dyDescent="0.3">
      <c r="A88" s="1" t="s">
        <v>311</v>
      </c>
      <c r="B88" s="256" t="s">
        <v>924</v>
      </c>
      <c r="C88" s="1" t="s">
        <v>898</v>
      </c>
      <c r="F88" s="1" t="s">
        <v>1019</v>
      </c>
      <c r="I88" s="1" t="s">
        <v>925</v>
      </c>
      <c r="J88" s="256"/>
    </row>
    <row r="89" spans="1:12" s="271" customFormat="1" x14ac:dyDescent="0.3">
      <c r="A89" s="270" t="s">
        <v>337</v>
      </c>
      <c r="B89" s="270" t="s">
        <v>866</v>
      </c>
      <c r="C89" s="270" t="s">
        <v>1020</v>
      </c>
      <c r="E89" s="271" t="b">
        <v>1</v>
      </c>
      <c r="F89" s="270"/>
      <c r="J89" s="270" t="s">
        <v>517</v>
      </c>
    </row>
    <row r="90" spans="1:12" s="3" customFormat="1" x14ac:dyDescent="0.3">
      <c r="A90" s="1" t="s">
        <v>926</v>
      </c>
      <c r="B90" s="256" t="s">
        <v>867</v>
      </c>
      <c r="C90" s="256" t="s">
        <v>900</v>
      </c>
      <c r="E90" s="3" t="b">
        <v>1</v>
      </c>
      <c r="F90" s="256" t="s">
        <v>868</v>
      </c>
      <c r="G90" s="256" t="s">
        <v>1016</v>
      </c>
      <c r="H90" s="256" t="s">
        <v>1017</v>
      </c>
      <c r="J90" s="256" t="s">
        <v>517</v>
      </c>
    </row>
    <row r="91" spans="1:12" s="3" customFormat="1" x14ac:dyDescent="0.3">
      <c r="A91" s="1" t="s">
        <v>311</v>
      </c>
      <c r="B91" s="256" t="s">
        <v>927</v>
      </c>
      <c r="C91" s="1" t="s">
        <v>898</v>
      </c>
      <c r="F91" s="1" t="s">
        <v>1021</v>
      </c>
      <c r="I91" s="1" t="s">
        <v>1022</v>
      </c>
      <c r="J91" s="256"/>
    </row>
    <row r="92" spans="1:12" s="271" customFormat="1" x14ac:dyDescent="0.3">
      <c r="A92" s="270" t="s">
        <v>1023</v>
      </c>
      <c r="B92" s="270" t="s">
        <v>1024</v>
      </c>
      <c r="C92" s="270" t="s">
        <v>1025</v>
      </c>
      <c r="E92" s="271" t="b">
        <v>1</v>
      </c>
      <c r="F92" s="270"/>
      <c r="J92" s="270" t="s">
        <v>517</v>
      </c>
    </row>
    <row r="93" spans="1:12" s="3" customFormat="1" x14ac:dyDescent="0.3">
      <c r="A93" s="1" t="s">
        <v>1026</v>
      </c>
      <c r="B93" s="256" t="s">
        <v>1027</v>
      </c>
      <c r="C93" s="256" t="s">
        <v>1028</v>
      </c>
      <c r="E93" s="3" t="b">
        <v>1</v>
      </c>
      <c r="F93" s="256"/>
      <c r="G93" s="256" t="s">
        <v>1016</v>
      </c>
      <c r="H93" s="256" t="s">
        <v>1017</v>
      </c>
      <c r="J93" s="256" t="s">
        <v>517</v>
      </c>
    </row>
    <row r="94" spans="1:12" s="3" customFormat="1" x14ac:dyDescent="0.3">
      <c r="A94" s="1" t="s">
        <v>311</v>
      </c>
      <c r="B94" s="256" t="s">
        <v>1029</v>
      </c>
      <c r="C94" s="1" t="s">
        <v>898</v>
      </c>
      <c r="F94" s="1" t="s">
        <v>1030</v>
      </c>
      <c r="G94" s="256"/>
      <c r="H94" s="256"/>
      <c r="I94" s="3" t="s">
        <v>1031</v>
      </c>
      <c r="J94" s="256"/>
    </row>
    <row r="95" spans="1:12" s="262" customFormat="1" x14ac:dyDescent="0.3">
      <c r="A95" s="261" t="s">
        <v>518</v>
      </c>
      <c r="B95" s="260" t="s">
        <v>519</v>
      </c>
      <c r="C95" s="262" t="s">
        <v>533</v>
      </c>
    </row>
    <row r="96" spans="1:12" x14ac:dyDescent="0.3">
      <c r="A96" s="256" t="s">
        <v>311</v>
      </c>
      <c r="B96" s="256" t="s">
        <v>437</v>
      </c>
      <c r="C96" s="256" t="s">
        <v>19</v>
      </c>
    </row>
    <row r="97" spans="1:12" x14ac:dyDescent="0.3">
      <c r="A97" s="256"/>
      <c r="B97" s="256"/>
      <c r="L97" s="256"/>
    </row>
  </sheetData>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3"/>
  <sheetViews>
    <sheetView workbookViewId="0">
      <selection activeCell="C19" sqref="C19"/>
    </sheetView>
  </sheetViews>
  <sheetFormatPr defaultColWidth="10.90625" defaultRowHeight="14" x14ac:dyDescent="0.3"/>
  <cols>
    <col min="1" max="2" width="10.90625" style="13" customWidth="1"/>
    <col min="3" max="3" width="16.54296875" style="13" customWidth="1"/>
    <col min="4" max="5" width="10.90625" style="13"/>
    <col min="6" max="256" width="10.90625" style="1"/>
    <col min="257" max="258" width="10.90625" style="1" customWidth="1"/>
    <col min="259" max="259" width="16.54296875" style="1" customWidth="1"/>
    <col min="260" max="512" width="10.90625" style="1"/>
    <col min="513" max="514" width="10.90625" style="1" customWidth="1"/>
    <col min="515" max="515" width="16.54296875" style="1" customWidth="1"/>
    <col min="516" max="768" width="10.90625" style="1"/>
    <col min="769" max="770" width="10.90625" style="1" customWidth="1"/>
    <col min="771" max="771" width="16.54296875" style="1" customWidth="1"/>
    <col min="772" max="1024" width="10.90625" style="1"/>
    <col min="1025" max="1026" width="10.90625" style="1" customWidth="1"/>
    <col min="1027" max="1027" width="16.54296875" style="1" customWidth="1"/>
    <col min="1028" max="1280" width="10.90625" style="1"/>
    <col min="1281" max="1282" width="10.90625" style="1" customWidth="1"/>
    <col min="1283" max="1283" width="16.54296875" style="1" customWidth="1"/>
    <col min="1284" max="1536" width="10.90625" style="1"/>
    <col min="1537" max="1538" width="10.90625" style="1" customWidth="1"/>
    <col min="1539" max="1539" width="16.54296875" style="1" customWidth="1"/>
    <col min="1540" max="1792" width="10.90625" style="1"/>
    <col min="1793" max="1794" width="10.90625" style="1" customWidth="1"/>
    <col min="1795" max="1795" width="16.54296875" style="1" customWidth="1"/>
    <col min="1796" max="2048" width="10.90625" style="1"/>
    <col min="2049" max="2050" width="10.90625" style="1" customWidth="1"/>
    <col min="2051" max="2051" width="16.54296875" style="1" customWidth="1"/>
    <col min="2052" max="2304" width="10.90625" style="1"/>
    <col min="2305" max="2306" width="10.90625" style="1" customWidth="1"/>
    <col min="2307" max="2307" width="16.54296875" style="1" customWidth="1"/>
    <col min="2308" max="2560" width="10.90625" style="1"/>
    <col min="2561" max="2562" width="10.90625" style="1" customWidth="1"/>
    <col min="2563" max="2563" width="16.54296875" style="1" customWidth="1"/>
    <col min="2564" max="2816" width="10.90625" style="1"/>
    <col min="2817" max="2818" width="10.90625" style="1" customWidth="1"/>
    <col min="2819" max="2819" width="16.54296875" style="1" customWidth="1"/>
    <col min="2820" max="3072" width="10.90625" style="1"/>
    <col min="3073" max="3074" width="10.90625" style="1" customWidth="1"/>
    <col min="3075" max="3075" width="16.54296875" style="1" customWidth="1"/>
    <col min="3076" max="3328" width="10.90625" style="1"/>
    <col min="3329" max="3330" width="10.90625" style="1" customWidth="1"/>
    <col min="3331" max="3331" width="16.54296875" style="1" customWidth="1"/>
    <col min="3332" max="3584" width="10.90625" style="1"/>
    <col min="3585" max="3586" width="10.90625" style="1" customWidth="1"/>
    <col min="3587" max="3587" width="16.54296875" style="1" customWidth="1"/>
    <col min="3588" max="3840" width="10.90625" style="1"/>
    <col min="3841" max="3842" width="10.90625" style="1" customWidth="1"/>
    <col min="3843" max="3843" width="16.54296875" style="1" customWidth="1"/>
    <col min="3844" max="4096" width="10.90625" style="1"/>
    <col min="4097" max="4098" width="10.90625" style="1" customWidth="1"/>
    <col min="4099" max="4099" width="16.54296875" style="1" customWidth="1"/>
    <col min="4100" max="4352" width="10.90625" style="1"/>
    <col min="4353" max="4354" width="10.90625" style="1" customWidth="1"/>
    <col min="4355" max="4355" width="16.54296875" style="1" customWidth="1"/>
    <col min="4356" max="4608" width="10.90625" style="1"/>
    <col min="4609" max="4610" width="10.90625" style="1" customWidth="1"/>
    <col min="4611" max="4611" width="16.54296875" style="1" customWidth="1"/>
    <col min="4612" max="4864" width="10.90625" style="1"/>
    <col min="4865" max="4866" width="10.90625" style="1" customWidth="1"/>
    <col min="4867" max="4867" width="16.54296875" style="1" customWidth="1"/>
    <col min="4868" max="5120" width="10.90625" style="1"/>
    <col min="5121" max="5122" width="10.90625" style="1" customWidth="1"/>
    <col min="5123" max="5123" width="16.54296875" style="1" customWidth="1"/>
    <col min="5124" max="5376" width="10.90625" style="1"/>
    <col min="5377" max="5378" width="10.90625" style="1" customWidth="1"/>
    <col min="5379" max="5379" width="16.54296875" style="1" customWidth="1"/>
    <col min="5380" max="5632" width="10.90625" style="1"/>
    <col min="5633" max="5634" width="10.90625" style="1" customWidth="1"/>
    <col min="5635" max="5635" width="16.54296875" style="1" customWidth="1"/>
    <col min="5636" max="5888" width="10.90625" style="1"/>
    <col min="5889" max="5890" width="10.90625" style="1" customWidth="1"/>
    <col min="5891" max="5891" width="16.54296875" style="1" customWidth="1"/>
    <col min="5892" max="6144" width="10.90625" style="1"/>
    <col min="6145" max="6146" width="10.90625" style="1" customWidth="1"/>
    <col min="6147" max="6147" width="16.54296875" style="1" customWidth="1"/>
    <col min="6148" max="6400" width="10.90625" style="1"/>
    <col min="6401" max="6402" width="10.90625" style="1" customWidth="1"/>
    <col min="6403" max="6403" width="16.54296875" style="1" customWidth="1"/>
    <col min="6404" max="6656" width="10.90625" style="1"/>
    <col min="6657" max="6658" width="10.90625" style="1" customWidth="1"/>
    <col min="6659" max="6659" width="16.54296875" style="1" customWidth="1"/>
    <col min="6660" max="6912" width="10.90625" style="1"/>
    <col min="6913" max="6914" width="10.90625" style="1" customWidth="1"/>
    <col min="6915" max="6915" width="16.54296875" style="1" customWidth="1"/>
    <col min="6916" max="7168" width="10.90625" style="1"/>
    <col min="7169" max="7170" width="10.90625" style="1" customWidth="1"/>
    <col min="7171" max="7171" width="16.54296875" style="1" customWidth="1"/>
    <col min="7172" max="7424" width="10.90625" style="1"/>
    <col min="7425" max="7426" width="10.90625" style="1" customWidth="1"/>
    <col min="7427" max="7427" width="16.54296875" style="1" customWidth="1"/>
    <col min="7428" max="7680" width="10.90625" style="1"/>
    <col min="7681" max="7682" width="10.90625" style="1" customWidth="1"/>
    <col min="7683" max="7683" width="16.54296875" style="1" customWidth="1"/>
    <col min="7684" max="7936" width="10.90625" style="1"/>
    <col min="7937" max="7938" width="10.90625" style="1" customWidth="1"/>
    <col min="7939" max="7939" width="16.54296875" style="1" customWidth="1"/>
    <col min="7940" max="8192" width="10.90625" style="1"/>
    <col min="8193" max="8194" width="10.90625" style="1" customWidth="1"/>
    <col min="8195" max="8195" width="16.54296875" style="1" customWidth="1"/>
    <col min="8196" max="8448" width="10.90625" style="1"/>
    <col min="8449" max="8450" width="10.90625" style="1" customWidth="1"/>
    <col min="8451" max="8451" width="16.54296875" style="1" customWidth="1"/>
    <col min="8452" max="8704" width="10.90625" style="1"/>
    <col min="8705" max="8706" width="10.90625" style="1" customWidth="1"/>
    <col min="8707" max="8707" width="16.54296875" style="1" customWidth="1"/>
    <col min="8708" max="8960" width="10.90625" style="1"/>
    <col min="8961" max="8962" width="10.90625" style="1" customWidth="1"/>
    <col min="8963" max="8963" width="16.54296875" style="1" customWidth="1"/>
    <col min="8964" max="9216" width="10.90625" style="1"/>
    <col min="9217" max="9218" width="10.90625" style="1" customWidth="1"/>
    <col min="9219" max="9219" width="16.54296875" style="1" customWidth="1"/>
    <col min="9220" max="9472" width="10.90625" style="1"/>
    <col min="9473" max="9474" width="10.90625" style="1" customWidth="1"/>
    <col min="9475" max="9475" width="16.54296875" style="1" customWidth="1"/>
    <col min="9476" max="9728" width="10.90625" style="1"/>
    <col min="9729" max="9730" width="10.90625" style="1" customWidth="1"/>
    <col min="9731" max="9731" width="16.54296875" style="1" customWidth="1"/>
    <col min="9732" max="9984" width="10.90625" style="1"/>
    <col min="9985" max="9986" width="10.90625" style="1" customWidth="1"/>
    <col min="9987" max="9987" width="16.54296875" style="1" customWidth="1"/>
    <col min="9988" max="10240" width="10.90625" style="1"/>
    <col min="10241" max="10242" width="10.90625" style="1" customWidth="1"/>
    <col min="10243" max="10243" width="16.54296875" style="1" customWidth="1"/>
    <col min="10244" max="10496" width="10.90625" style="1"/>
    <col min="10497" max="10498" width="10.90625" style="1" customWidth="1"/>
    <col min="10499" max="10499" width="16.54296875" style="1" customWidth="1"/>
    <col min="10500" max="10752" width="10.90625" style="1"/>
    <col min="10753" max="10754" width="10.90625" style="1" customWidth="1"/>
    <col min="10755" max="10755" width="16.54296875" style="1" customWidth="1"/>
    <col min="10756" max="11008" width="10.90625" style="1"/>
    <col min="11009" max="11010" width="10.90625" style="1" customWidth="1"/>
    <col min="11011" max="11011" width="16.54296875" style="1" customWidth="1"/>
    <col min="11012" max="11264" width="10.90625" style="1"/>
    <col min="11265" max="11266" width="10.90625" style="1" customWidth="1"/>
    <col min="11267" max="11267" width="16.54296875" style="1" customWidth="1"/>
    <col min="11268" max="11520" width="10.90625" style="1"/>
    <col min="11521" max="11522" width="10.90625" style="1" customWidth="1"/>
    <col min="11523" max="11523" width="16.54296875" style="1" customWidth="1"/>
    <col min="11524" max="11776" width="10.90625" style="1"/>
    <col min="11777" max="11778" width="10.90625" style="1" customWidth="1"/>
    <col min="11779" max="11779" width="16.54296875" style="1" customWidth="1"/>
    <col min="11780" max="12032" width="10.90625" style="1"/>
    <col min="12033" max="12034" width="10.90625" style="1" customWidth="1"/>
    <col min="12035" max="12035" width="16.54296875" style="1" customWidth="1"/>
    <col min="12036" max="12288" width="10.90625" style="1"/>
    <col min="12289" max="12290" width="10.90625" style="1" customWidth="1"/>
    <col min="12291" max="12291" width="16.54296875" style="1" customWidth="1"/>
    <col min="12292" max="12544" width="10.90625" style="1"/>
    <col min="12545" max="12546" width="10.90625" style="1" customWidth="1"/>
    <col min="12547" max="12547" width="16.54296875" style="1" customWidth="1"/>
    <col min="12548" max="12800" width="10.90625" style="1"/>
    <col min="12801" max="12802" width="10.90625" style="1" customWidth="1"/>
    <col min="12803" max="12803" width="16.54296875" style="1" customWidth="1"/>
    <col min="12804" max="13056" width="10.90625" style="1"/>
    <col min="13057" max="13058" width="10.90625" style="1" customWidth="1"/>
    <col min="13059" max="13059" width="16.54296875" style="1" customWidth="1"/>
    <col min="13060" max="13312" width="10.90625" style="1"/>
    <col min="13313" max="13314" width="10.90625" style="1" customWidth="1"/>
    <col min="13315" max="13315" width="16.54296875" style="1" customWidth="1"/>
    <col min="13316" max="13568" width="10.90625" style="1"/>
    <col min="13569" max="13570" width="10.90625" style="1" customWidth="1"/>
    <col min="13571" max="13571" width="16.54296875" style="1" customWidth="1"/>
    <col min="13572" max="13824" width="10.90625" style="1"/>
    <col min="13825" max="13826" width="10.90625" style="1" customWidth="1"/>
    <col min="13827" max="13827" width="16.54296875" style="1" customWidth="1"/>
    <col min="13828" max="14080" width="10.90625" style="1"/>
    <col min="14081" max="14082" width="10.90625" style="1" customWidth="1"/>
    <col min="14083" max="14083" width="16.54296875" style="1" customWidth="1"/>
    <col min="14084" max="14336" width="10.90625" style="1"/>
    <col min="14337" max="14338" width="10.90625" style="1" customWidth="1"/>
    <col min="14339" max="14339" width="16.54296875" style="1" customWidth="1"/>
    <col min="14340" max="14592" width="10.90625" style="1"/>
    <col min="14593" max="14594" width="10.90625" style="1" customWidth="1"/>
    <col min="14595" max="14595" width="16.54296875" style="1" customWidth="1"/>
    <col min="14596" max="14848" width="10.90625" style="1"/>
    <col min="14849" max="14850" width="10.90625" style="1" customWidth="1"/>
    <col min="14851" max="14851" width="16.54296875" style="1" customWidth="1"/>
    <col min="14852" max="15104" width="10.90625" style="1"/>
    <col min="15105" max="15106" width="10.90625" style="1" customWidth="1"/>
    <col min="15107" max="15107" width="16.54296875" style="1" customWidth="1"/>
    <col min="15108" max="15360" width="10.90625" style="1"/>
    <col min="15361" max="15362" width="10.90625" style="1" customWidth="1"/>
    <col min="15363" max="15363" width="16.54296875" style="1" customWidth="1"/>
    <col min="15364" max="15616" width="10.90625" style="1"/>
    <col min="15617" max="15618" width="10.90625" style="1" customWidth="1"/>
    <col min="15619" max="15619" width="16.54296875" style="1" customWidth="1"/>
    <col min="15620" max="15872" width="10.90625" style="1"/>
    <col min="15873" max="15874" width="10.90625" style="1" customWidth="1"/>
    <col min="15875" max="15875" width="16.54296875" style="1" customWidth="1"/>
    <col min="15876" max="16128" width="10.90625" style="1"/>
    <col min="16129" max="16130" width="10.90625" style="1" customWidth="1"/>
    <col min="16131" max="16131" width="16.54296875" style="1" customWidth="1"/>
    <col min="16132" max="16384" width="10.90625" style="1"/>
  </cols>
  <sheetData>
    <row r="1" spans="1:5" x14ac:dyDescent="0.3">
      <c r="A1" s="255" t="s">
        <v>109</v>
      </c>
      <c r="B1" s="255" t="s">
        <v>110</v>
      </c>
      <c r="C1" s="255" t="s">
        <v>111</v>
      </c>
      <c r="D1" s="255" t="s">
        <v>112</v>
      </c>
      <c r="E1" s="255" t="s">
        <v>113</v>
      </c>
    </row>
    <row r="2" spans="1:5" x14ac:dyDescent="0.3">
      <c r="A2" s="256" t="s">
        <v>114</v>
      </c>
      <c r="B2" s="256" t="s">
        <v>115</v>
      </c>
      <c r="C2" s="256" t="s">
        <v>116</v>
      </c>
    </row>
    <row r="3" spans="1:5" x14ac:dyDescent="0.3">
      <c r="A3" s="256" t="s">
        <v>114</v>
      </c>
      <c r="B3" s="256" t="s">
        <v>117</v>
      </c>
      <c r="C3" s="256" t="s">
        <v>118</v>
      </c>
    </row>
    <row r="4" spans="1:5" x14ac:dyDescent="0.3">
      <c r="A4" s="256" t="s">
        <v>114</v>
      </c>
      <c r="B4" s="256" t="s">
        <v>119</v>
      </c>
      <c r="C4" s="256" t="s">
        <v>120</v>
      </c>
    </row>
    <row r="5" spans="1:5" x14ac:dyDescent="0.3">
      <c r="A5" s="256" t="s">
        <v>114</v>
      </c>
      <c r="B5" s="256" t="s">
        <v>121</v>
      </c>
      <c r="C5" s="256" t="s">
        <v>122</v>
      </c>
    </row>
    <row r="6" spans="1:5" x14ac:dyDescent="0.3">
      <c r="A6" s="256"/>
      <c r="B6" s="256"/>
      <c r="C6" s="256"/>
    </row>
    <row r="7" spans="1:5" x14ac:dyDescent="0.3">
      <c r="A7" s="256" t="s">
        <v>123</v>
      </c>
      <c r="B7" s="256" t="s">
        <v>65</v>
      </c>
      <c r="C7" s="256" t="s">
        <v>125</v>
      </c>
    </row>
    <row r="8" spans="1:5" x14ac:dyDescent="0.3">
      <c r="A8" s="256" t="s">
        <v>123</v>
      </c>
      <c r="B8" s="256" t="s">
        <v>47</v>
      </c>
      <c r="C8" s="256" t="s">
        <v>124</v>
      </c>
    </row>
    <row r="9" spans="1:5" x14ac:dyDescent="0.3">
      <c r="A9" s="272" t="s">
        <v>123</v>
      </c>
      <c r="B9" s="256" t="s">
        <v>928</v>
      </c>
      <c r="C9" s="256" t="s">
        <v>907</v>
      </c>
    </row>
    <row r="10" spans="1:5" x14ac:dyDescent="0.3">
      <c r="A10" s="256" t="s">
        <v>123</v>
      </c>
      <c r="B10" s="256" t="s">
        <v>126</v>
      </c>
      <c r="C10" s="256" t="s">
        <v>127</v>
      </c>
    </row>
    <row r="11" spans="1:5" x14ac:dyDescent="0.3">
      <c r="A11" s="272" t="s">
        <v>123</v>
      </c>
      <c r="B11" s="272" t="s">
        <v>534</v>
      </c>
      <c r="C11" s="272" t="s">
        <v>535</v>
      </c>
    </row>
    <row r="12" spans="1:5" x14ac:dyDescent="0.3">
      <c r="A12" s="256" t="s">
        <v>123</v>
      </c>
      <c r="B12" s="256" t="s">
        <v>931</v>
      </c>
      <c r="C12" s="256" t="s">
        <v>833</v>
      </c>
    </row>
    <row r="13" spans="1:5" x14ac:dyDescent="0.3">
      <c r="A13" s="256" t="s">
        <v>123</v>
      </c>
      <c r="B13" s="256" t="s">
        <v>932</v>
      </c>
      <c r="C13" s="256" t="s">
        <v>835</v>
      </c>
    </row>
    <row r="14" spans="1:5" x14ac:dyDescent="0.3">
      <c r="A14" s="256" t="s">
        <v>123</v>
      </c>
      <c r="B14" s="256" t="s">
        <v>130</v>
      </c>
      <c r="C14" s="256" t="s">
        <v>131</v>
      </c>
    </row>
    <row r="15" spans="1:5" x14ac:dyDescent="0.3">
      <c r="A15" s="256" t="s">
        <v>123</v>
      </c>
      <c r="B15" s="256" t="s">
        <v>929</v>
      </c>
      <c r="C15" s="256" t="s">
        <v>930</v>
      </c>
    </row>
    <row r="16" spans="1:5" x14ac:dyDescent="0.3">
      <c r="A16" s="256" t="s">
        <v>123</v>
      </c>
      <c r="B16" s="256" t="s">
        <v>1032</v>
      </c>
      <c r="C16" s="256" t="s">
        <v>904</v>
      </c>
    </row>
    <row r="17" spans="1:3" x14ac:dyDescent="0.3">
      <c r="A17" s="256" t="s">
        <v>123</v>
      </c>
      <c r="B17" s="256" t="s">
        <v>1033</v>
      </c>
      <c r="C17" s="256" t="s">
        <v>1034</v>
      </c>
    </row>
    <row r="18" spans="1:3" x14ac:dyDescent="0.3">
      <c r="A18" s="256" t="s">
        <v>123</v>
      </c>
      <c r="B18" s="256" t="s">
        <v>51</v>
      </c>
      <c r="C18" s="256" t="s">
        <v>133</v>
      </c>
    </row>
    <row r="19" spans="1:3" x14ac:dyDescent="0.3">
      <c r="A19" s="256" t="s">
        <v>123</v>
      </c>
      <c r="B19" s="256" t="s">
        <v>53</v>
      </c>
      <c r="C19" s="256" t="s">
        <v>132</v>
      </c>
    </row>
    <row r="20" spans="1:3" x14ac:dyDescent="0.3">
      <c r="A20" s="256" t="s">
        <v>123</v>
      </c>
      <c r="B20" s="256" t="s">
        <v>136</v>
      </c>
      <c r="C20" s="256" t="s">
        <v>538</v>
      </c>
    </row>
    <row r="21" spans="1:3" x14ac:dyDescent="0.3">
      <c r="A21" s="256" t="s">
        <v>123</v>
      </c>
      <c r="B21" s="256" t="s">
        <v>128</v>
      </c>
      <c r="C21" s="256" t="s">
        <v>129</v>
      </c>
    </row>
    <row r="22" spans="1:3" x14ac:dyDescent="0.3">
      <c r="A22" s="272" t="s">
        <v>123</v>
      </c>
      <c r="B22" s="272" t="s">
        <v>536</v>
      </c>
      <c r="C22" s="272" t="s">
        <v>537</v>
      </c>
    </row>
    <row r="23" spans="1:3" x14ac:dyDescent="0.3">
      <c r="A23" s="256" t="s">
        <v>123</v>
      </c>
      <c r="B23" s="256" t="s">
        <v>134</v>
      </c>
      <c r="C23" s="256" t="s">
        <v>135</v>
      </c>
    </row>
    <row r="24" spans="1:3" x14ac:dyDescent="0.3">
      <c r="A24" s="256" t="s">
        <v>123</v>
      </c>
      <c r="B24" s="256" t="s">
        <v>121</v>
      </c>
      <c r="C24" s="256" t="s">
        <v>122</v>
      </c>
    </row>
    <row r="25" spans="1:3" x14ac:dyDescent="0.3">
      <c r="A25" s="256"/>
      <c r="B25" s="256"/>
      <c r="C25" s="256"/>
    </row>
    <row r="26" spans="1:3" x14ac:dyDescent="0.3">
      <c r="A26" s="256" t="s">
        <v>112</v>
      </c>
      <c r="B26" s="272" t="s">
        <v>539</v>
      </c>
      <c r="C26" s="256" t="s">
        <v>137</v>
      </c>
    </row>
    <row r="27" spans="1:3" x14ac:dyDescent="0.3">
      <c r="A27" s="256" t="s">
        <v>112</v>
      </c>
      <c r="B27" s="272" t="s">
        <v>540</v>
      </c>
      <c r="C27" s="256" t="s">
        <v>138</v>
      </c>
    </row>
    <row r="28" spans="1:3" x14ac:dyDescent="0.3">
      <c r="A28" s="256" t="s">
        <v>112</v>
      </c>
      <c r="B28" s="272" t="s">
        <v>541</v>
      </c>
      <c r="C28" s="256" t="s">
        <v>139</v>
      </c>
    </row>
    <row r="29" spans="1:3" x14ac:dyDescent="0.3">
      <c r="A29" s="256" t="s">
        <v>112</v>
      </c>
      <c r="B29" s="272" t="s">
        <v>542</v>
      </c>
      <c r="C29" s="256" t="s">
        <v>140</v>
      </c>
    </row>
    <row r="30" spans="1:3" x14ac:dyDescent="0.3">
      <c r="A30" s="256" t="s">
        <v>112</v>
      </c>
      <c r="B30" s="272" t="s">
        <v>543</v>
      </c>
      <c r="C30" s="256" t="s">
        <v>141</v>
      </c>
    </row>
    <row r="31" spans="1:3" x14ac:dyDescent="0.3">
      <c r="A31" s="256" t="s">
        <v>112</v>
      </c>
      <c r="B31" s="272" t="s">
        <v>544</v>
      </c>
      <c r="C31" s="256" t="s">
        <v>142</v>
      </c>
    </row>
    <row r="32" spans="1:3" x14ac:dyDescent="0.3">
      <c r="A32" s="256" t="s">
        <v>112</v>
      </c>
      <c r="B32" s="272" t="s">
        <v>545</v>
      </c>
      <c r="C32" s="256" t="s">
        <v>143</v>
      </c>
    </row>
    <row r="33" spans="1:4" x14ac:dyDescent="0.3">
      <c r="A33" s="256" t="s">
        <v>112</v>
      </c>
      <c r="B33" s="272" t="s">
        <v>546</v>
      </c>
      <c r="C33" s="256" t="s">
        <v>144</v>
      </c>
    </row>
    <row r="34" spans="1:4" x14ac:dyDescent="0.3">
      <c r="A34" s="256" t="s">
        <v>112</v>
      </c>
      <c r="B34" s="272" t="s">
        <v>547</v>
      </c>
      <c r="C34" s="256" t="s">
        <v>145</v>
      </c>
    </row>
    <row r="35" spans="1:4" x14ac:dyDescent="0.3">
      <c r="A35" s="256" t="s">
        <v>112</v>
      </c>
      <c r="B35" s="272" t="s">
        <v>548</v>
      </c>
      <c r="C35" s="256" t="s">
        <v>146</v>
      </c>
    </row>
    <row r="36" spans="1:4" x14ac:dyDescent="0.3">
      <c r="A36" s="256" t="s">
        <v>112</v>
      </c>
      <c r="B36" s="272" t="s">
        <v>549</v>
      </c>
      <c r="C36" s="256" t="s">
        <v>147</v>
      </c>
    </row>
    <row r="37" spans="1:4" x14ac:dyDescent="0.3">
      <c r="A37" s="256" t="s">
        <v>112</v>
      </c>
      <c r="B37" s="272" t="s">
        <v>550</v>
      </c>
      <c r="C37" s="256" t="s">
        <v>148</v>
      </c>
    </row>
    <row r="38" spans="1:4" x14ac:dyDescent="0.3">
      <c r="A38" s="256" t="s">
        <v>112</v>
      </c>
      <c r="B38" s="272" t="s">
        <v>551</v>
      </c>
      <c r="C38" s="256" t="s">
        <v>149</v>
      </c>
    </row>
    <row r="39" spans="1:4" x14ac:dyDescent="0.3">
      <c r="A39" s="256" t="s">
        <v>112</v>
      </c>
      <c r="B39" s="272" t="s">
        <v>552</v>
      </c>
      <c r="C39" s="256" t="s">
        <v>150</v>
      </c>
    </row>
    <row r="40" spans="1:4" x14ac:dyDescent="0.3">
      <c r="A40" s="256" t="s">
        <v>112</v>
      </c>
      <c r="B40" s="272" t="s">
        <v>553</v>
      </c>
      <c r="C40" s="256" t="s">
        <v>151</v>
      </c>
    </row>
    <row r="41" spans="1:4" x14ac:dyDescent="0.3">
      <c r="A41" s="256" t="s">
        <v>112</v>
      </c>
      <c r="B41" s="272" t="s">
        <v>554</v>
      </c>
      <c r="C41" s="256" t="s">
        <v>152</v>
      </c>
    </row>
    <row r="42" spans="1:4" x14ac:dyDescent="0.3">
      <c r="A42" s="256" t="s">
        <v>112</v>
      </c>
      <c r="B42" s="272" t="s">
        <v>555</v>
      </c>
      <c r="C42" s="256" t="s">
        <v>79</v>
      </c>
    </row>
    <row r="43" spans="1:4" x14ac:dyDescent="0.3">
      <c r="A43" s="256"/>
      <c r="B43" s="256"/>
      <c r="C43" s="256"/>
    </row>
    <row r="44" spans="1:4" x14ac:dyDescent="0.3">
      <c r="A44" s="256" t="s">
        <v>113</v>
      </c>
      <c r="B44" s="272" t="s">
        <v>556</v>
      </c>
      <c r="C44" s="256" t="s">
        <v>153</v>
      </c>
      <c r="D44" s="272" t="s">
        <v>539</v>
      </c>
    </row>
    <row r="45" spans="1:4" x14ac:dyDescent="0.3">
      <c r="A45" s="256" t="s">
        <v>113</v>
      </c>
      <c r="B45" s="272" t="s">
        <v>557</v>
      </c>
      <c r="C45" s="256" t="s">
        <v>154</v>
      </c>
      <c r="D45" s="272" t="s">
        <v>539</v>
      </c>
    </row>
    <row r="46" spans="1:4" x14ac:dyDescent="0.3">
      <c r="A46" s="256" t="s">
        <v>113</v>
      </c>
      <c r="B46" s="272" t="s">
        <v>558</v>
      </c>
      <c r="C46" s="256" t="s">
        <v>155</v>
      </c>
      <c r="D46" s="272" t="s">
        <v>539</v>
      </c>
    </row>
    <row r="47" spans="1:4" x14ac:dyDescent="0.3">
      <c r="A47" s="256" t="s">
        <v>113</v>
      </c>
      <c r="B47" s="272" t="s">
        <v>559</v>
      </c>
      <c r="C47" s="256" t="s">
        <v>156</v>
      </c>
      <c r="D47" s="272" t="s">
        <v>539</v>
      </c>
    </row>
    <row r="48" spans="1:4" x14ac:dyDescent="0.3">
      <c r="A48" s="256" t="s">
        <v>113</v>
      </c>
      <c r="B48" s="272" t="s">
        <v>157</v>
      </c>
      <c r="C48" s="256" t="s">
        <v>82</v>
      </c>
      <c r="D48" s="272" t="s">
        <v>539</v>
      </c>
    </row>
    <row r="49" spans="1:4" x14ac:dyDescent="0.3">
      <c r="A49" s="256" t="s">
        <v>113</v>
      </c>
      <c r="B49" s="272" t="s">
        <v>560</v>
      </c>
      <c r="C49" s="256" t="s">
        <v>158</v>
      </c>
      <c r="D49" s="272" t="s">
        <v>539</v>
      </c>
    </row>
    <row r="50" spans="1:4" x14ac:dyDescent="0.3">
      <c r="A50" s="256" t="s">
        <v>113</v>
      </c>
      <c r="B50" s="272" t="s">
        <v>159</v>
      </c>
      <c r="C50" s="256" t="s">
        <v>159</v>
      </c>
      <c r="D50" s="272" t="s">
        <v>540</v>
      </c>
    </row>
    <row r="51" spans="1:4" x14ac:dyDescent="0.3">
      <c r="A51" s="256" t="s">
        <v>113</v>
      </c>
      <c r="B51" s="272" t="s">
        <v>561</v>
      </c>
      <c r="C51" s="256" t="s">
        <v>160</v>
      </c>
      <c r="D51" s="272" t="s">
        <v>540</v>
      </c>
    </row>
    <row r="52" spans="1:4" x14ac:dyDescent="0.3">
      <c r="A52" s="256" t="s">
        <v>113</v>
      </c>
      <c r="B52" s="272" t="s">
        <v>562</v>
      </c>
      <c r="C52" s="256" t="s">
        <v>161</v>
      </c>
      <c r="D52" s="272" t="s">
        <v>540</v>
      </c>
    </row>
    <row r="53" spans="1:4" x14ac:dyDescent="0.3">
      <c r="A53" s="256" t="s">
        <v>113</v>
      </c>
      <c r="B53" s="272" t="s">
        <v>563</v>
      </c>
      <c r="C53" s="256" t="s">
        <v>162</v>
      </c>
      <c r="D53" s="272" t="s">
        <v>540</v>
      </c>
    </row>
    <row r="54" spans="1:4" x14ac:dyDescent="0.3">
      <c r="A54" s="256" t="s">
        <v>113</v>
      </c>
      <c r="B54" s="272" t="s">
        <v>564</v>
      </c>
      <c r="C54" s="256" t="s">
        <v>163</v>
      </c>
      <c r="D54" s="272" t="s">
        <v>540</v>
      </c>
    </row>
    <row r="55" spans="1:4" x14ac:dyDescent="0.3">
      <c r="A55" s="256" t="s">
        <v>113</v>
      </c>
      <c r="B55" s="272" t="s">
        <v>565</v>
      </c>
      <c r="C55" s="256" t="s">
        <v>164</v>
      </c>
      <c r="D55" s="272" t="s">
        <v>541</v>
      </c>
    </row>
    <row r="56" spans="1:4" x14ac:dyDescent="0.3">
      <c r="A56" s="256" t="s">
        <v>113</v>
      </c>
      <c r="B56" s="272" t="s">
        <v>566</v>
      </c>
      <c r="C56" s="256" t="s">
        <v>165</v>
      </c>
      <c r="D56" s="272" t="s">
        <v>541</v>
      </c>
    </row>
    <row r="57" spans="1:4" x14ac:dyDescent="0.3">
      <c r="A57" s="256" t="s">
        <v>113</v>
      </c>
      <c r="B57" s="272" t="s">
        <v>567</v>
      </c>
      <c r="C57" s="256" t="s">
        <v>166</v>
      </c>
      <c r="D57" s="272" t="s">
        <v>541</v>
      </c>
    </row>
    <row r="58" spans="1:4" x14ac:dyDescent="0.3">
      <c r="A58" s="256" t="s">
        <v>113</v>
      </c>
      <c r="B58" s="272" t="s">
        <v>568</v>
      </c>
      <c r="C58" s="256" t="s">
        <v>167</v>
      </c>
      <c r="D58" s="272" t="s">
        <v>541</v>
      </c>
    </row>
    <row r="59" spans="1:4" x14ac:dyDescent="0.3">
      <c r="A59" s="256" t="s">
        <v>113</v>
      </c>
      <c r="B59" s="272" t="s">
        <v>569</v>
      </c>
      <c r="C59" s="256" t="s">
        <v>168</v>
      </c>
      <c r="D59" s="272" t="s">
        <v>541</v>
      </c>
    </row>
    <row r="60" spans="1:4" x14ac:dyDescent="0.3">
      <c r="A60" s="256" t="s">
        <v>113</v>
      </c>
      <c r="B60" s="272" t="s">
        <v>570</v>
      </c>
      <c r="C60" s="256" t="s">
        <v>169</v>
      </c>
      <c r="D60" s="272" t="s">
        <v>541</v>
      </c>
    </row>
    <row r="61" spans="1:4" x14ac:dyDescent="0.3">
      <c r="A61" s="256" t="s">
        <v>113</v>
      </c>
      <c r="B61" s="272" t="s">
        <v>571</v>
      </c>
      <c r="C61" s="256" t="s">
        <v>170</v>
      </c>
      <c r="D61" s="272" t="s">
        <v>541</v>
      </c>
    </row>
    <row r="62" spans="1:4" x14ac:dyDescent="0.3">
      <c r="A62" s="256" t="s">
        <v>113</v>
      </c>
      <c r="B62" s="272" t="s">
        <v>67</v>
      </c>
      <c r="C62" s="256" t="s">
        <v>73</v>
      </c>
      <c r="D62" s="272" t="s">
        <v>542</v>
      </c>
    </row>
    <row r="63" spans="1:4" x14ac:dyDescent="0.3">
      <c r="A63" s="256" t="s">
        <v>113</v>
      </c>
      <c r="B63" s="272" t="s">
        <v>572</v>
      </c>
      <c r="C63" s="256" t="s">
        <v>171</v>
      </c>
      <c r="D63" s="272" t="s">
        <v>542</v>
      </c>
    </row>
    <row r="64" spans="1:4" x14ac:dyDescent="0.3">
      <c r="A64" s="256" t="s">
        <v>113</v>
      </c>
      <c r="B64" s="272" t="s">
        <v>573</v>
      </c>
      <c r="C64" s="256" t="s">
        <v>172</v>
      </c>
      <c r="D64" s="272" t="s">
        <v>542</v>
      </c>
    </row>
    <row r="65" spans="1:4" x14ac:dyDescent="0.3">
      <c r="A65" s="256" t="s">
        <v>113</v>
      </c>
      <c r="B65" s="272" t="s">
        <v>574</v>
      </c>
      <c r="C65" s="256" t="s">
        <v>173</v>
      </c>
      <c r="D65" s="272" t="s">
        <v>542</v>
      </c>
    </row>
    <row r="66" spans="1:4" x14ac:dyDescent="0.3">
      <c r="A66" s="256" t="s">
        <v>113</v>
      </c>
      <c r="B66" s="272" t="s">
        <v>575</v>
      </c>
      <c r="C66" s="256" t="s">
        <v>174</v>
      </c>
      <c r="D66" s="272" t="s">
        <v>543</v>
      </c>
    </row>
    <row r="67" spans="1:4" x14ac:dyDescent="0.3">
      <c r="A67" s="256" t="s">
        <v>113</v>
      </c>
      <c r="B67" s="272" t="s">
        <v>576</v>
      </c>
      <c r="C67" s="256" t="s">
        <v>175</v>
      </c>
      <c r="D67" s="272" t="s">
        <v>543</v>
      </c>
    </row>
    <row r="68" spans="1:4" x14ac:dyDescent="0.3">
      <c r="A68" s="256" t="s">
        <v>113</v>
      </c>
      <c r="B68" s="272" t="s">
        <v>577</v>
      </c>
      <c r="C68" s="256" t="s">
        <v>176</v>
      </c>
      <c r="D68" s="272" t="s">
        <v>543</v>
      </c>
    </row>
    <row r="69" spans="1:4" x14ac:dyDescent="0.3">
      <c r="A69" s="256" t="s">
        <v>113</v>
      </c>
      <c r="B69" s="272" t="s">
        <v>578</v>
      </c>
      <c r="C69" s="256" t="s">
        <v>177</v>
      </c>
      <c r="D69" s="272" t="s">
        <v>544</v>
      </c>
    </row>
    <row r="70" spans="1:4" x14ac:dyDescent="0.3">
      <c r="A70" s="256" t="s">
        <v>113</v>
      </c>
      <c r="B70" s="272" t="s">
        <v>178</v>
      </c>
      <c r="C70" s="256" t="s">
        <v>80</v>
      </c>
      <c r="D70" s="272" t="s">
        <v>544</v>
      </c>
    </row>
    <row r="71" spans="1:4" x14ac:dyDescent="0.3">
      <c r="A71" s="256" t="s">
        <v>113</v>
      </c>
      <c r="B71" s="272" t="s">
        <v>579</v>
      </c>
      <c r="C71" s="256" t="s">
        <v>179</v>
      </c>
      <c r="D71" s="272" t="s">
        <v>544</v>
      </c>
    </row>
    <row r="72" spans="1:4" x14ac:dyDescent="0.3">
      <c r="A72" s="256" t="s">
        <v>113</v>
      </c>
      <c r="B72" s="272" t="s">
        <v>180</v>
      </c>
      <c r="C72" s="256" t="s">
        <v>86</v>
      </c>
      <c r="D72" s="272" t="s">
        <v>544</v>
      </c>
    </row>
    <row r="73" spans="1:4" x14ac:dyDescent="0.3">
      <c r="A73" s="256" t="s">
        <v>113</v>
      </c>
      <c r="B73" s="272" t="s">
        <v>580</v>
      </c>
      <c r="C73" s="256" t="s">
        <v>181</v>
      </c>
      <c r="D73" s="272" t="s">
        <v>544</v>
      </c>
    </row>
    <row r="74" spans="1:4" x14ac:dyDescent="0.3">
      <c r="A74" s="256" t="s">
        <v>113</v>
      </c>
      <c r="B74" s="272" t="s">
        <v>581</v>
      </c>
      <c r="C74" s="256" t="s">
        <v>182</v>
      </c>
      <c r="D74" s="272" t="s">
        <v>544</v>
      </c>
    </row>
    <row r="75" spans="1:4" x14ac:dyDescent="0.3">
      <c r="A75" s="256" t="s">
        <v>113</v>
      </c>
      <c r="B75" s="272" t="s">
        <v>69</v>
      </c>
      <c r="C75" s="256" t="s">
        <v>71</v>
      </c>
      <c r="D75" s="272" t="s">
        <v>545</v>
      </c>
    </row>
    <row r="76" spans="1:4" x14ac:dyDescent="0.3">
      <c r="A76" s="256" t="s">
        <v>113</v>
      </c>
      <c r="B76" s="272" t="s">
        <v>582</v>
      </c>
      <c r="C76" s="256" t="s">
        <v>183</v>
      </c>
      <c r="D76" s="272" t="s">
        <v>545</v>
      </c>
    </row>
    <row r="77" spans="1:4" x14ac:dyDescent="0.3">
      <c r="A77" s="256" t="s">
        <v>113</v>
      </c>
      <c r="B77" s="272" t="s">
        <v>583</v>
      </c>
      <c r="C77" s="256" t="s">
        <v>184</v>
      </c>
      <c r="D77" s="272" t="s">
        <v>545</v>
      </c>
    </row>
    <row r="78" spans="1:4" x14ac:dyDescent="0.3">
      <c r="A78" s="256" t="s">
        <v>113</v>
      </c>
      <c r="B78" s="272" t="s">
        <v>584</v>
      </c>
      <c r="C78" s="256" t="s">
        <v>185</v>
      </c>
      <c r="D78" s="272" t="s">
        <v>545</v>
      </c>
    </row>
    <row r="79" spans="1:4" x14ac:dyDescent="0.3">
      <c r="A79" s="256" t="s">
        <v>113</v>
      </c>
      <c r="B79" s="272" t="s">
        <v>585</v>
      </c>
      <c r="C79" s="256" t="s">
        <v>186</v>
      </c>
      <c r="D79" s="272" t="s">
        <v>545</v>
      </c>
    </row>
    <row r="80" spans="1:4" x14ac:dyDescent="0.3">
      <c r="A80" s="256" t="s">
        <v>113</v>
      </c>
      <c r="B80" s="272" t="s">
        <v>586</v>
      </c>
      <c r="C80" s="256" t="s">
        <v>187</v>
      </c>
      <c r="D80" s="272" t="s">
        <v>545</v>
      </c>
    </row>
    <row r="81" spans="1:4" x14ac:dyDescent="0.3">
      <c r="A81" s="256" t="s">
        <v>113</v>
      </c>
      <c r="B81" s="272" t="s">
        <v>587</v>
      </c>
      <c r="C81" s="256" t="s">
        <v>188</v>
      </c>
      <c r="D81" s="272" t="s">
        <v>545</v>
      </c>
    </row>
    <row r="82" spans="1:4" x14ac:dyDescent="0.3">
      <c r="A82" s="256" t="s">
        <v>113</v>
      </c>
      <c r="B82" s="272" t="s">
        <v>62</v>
      </c>
      <c r="C82" s="256" t="s">
        <v>78</v>
      </c>
      <c r="D82" s="272" t="s">
        <v>588</v>
      </c>
    </row>
    <row r="83" spans="1:4" x14ac:dyDescent="0.3">
      <c r="A83" s="256" t="s">
        <v>113</v>
      </c>
      <c r="B83" s="272" t="s">
        <v>589</v>
      </c>
      <c r="C83" s="256" t="s">
        <v>189</v>
      </c>
      <c r="D83" s="272" t="s">
        <v>588</v>
      </c>
    </row>
    <row r="84" spans="1:4" x14ac:dyDescent="0.3">
      <c r="A84" s="256" t="s">
        <v>113</v>
      </c>
      <c r="B84" s="272" t="s">
        <v>590</v>
      </c>
      <c r="C84" s="256" t="s">
        <v>190</v>
      </c>
      <c r="D84" s="272" t="s">
        <v>588</v>
      </c>
    </row>
    <row r="85" spans="1:4" x14ac:dyDescent="0.3">
      <c r="A85" s="256" t="s">
        <v>113</v>
      </c>
      <c r="B85" s="272" t="s">
        <v>591</v>
      </c>
      <c r="C85" s="256" t="s">
        <v>191</v>
      </c>
      <c r="D85" s="272" t="s">
        <v>588</v>
      </c>
    </row>
    <row r="86" spans="1:4" x14ac:dyDescent="0.3">
      <c r="A86" s="256" t="s">
        <v>113</v>
      </c>
      <c r="B86" s="272" t="s">
        <v>592</v>
      </c>
      <c r="C86" s="256" t="s">
        <v>85</v>
      </c>
      <c r="D86" s="272" t="s">
        <v>547</v>
      </c>
    </row>
    <row r="87" spans="1:4" x14ac:dyDescent="0.3">
      <c r="A87" s="256" t="s">
        <v>113</v>
      </c>
      <c r="B87" s="272" t="s">
        <v>593</v>
      </c>
      <c r="C87" s="256" t="s">
        <v>192</v>
      </c>
      <c r="D87" s="272" t="s">
        <v>547</v>
      </c>
    </row>
    <row r="88" spans="1:4" x14ac:dyDescent="0.3">
      <c r="A88" s="256" t="s">
        <v>113</v>
      </c>
      <c r="B88" s="272" t="s">
        <v>594</v>
      </c>
      <c r="C88" s="256" t="s">
        <v>72</v>
      </c>
      <c r="D88" s="272" t="s">
        <v>548</v>
      </c>
    </row>
    <row r="89" spans="1:4" x14ac:dyDescent="0.3">
      <c r="A89" s="256" t="s">
        <v>113</v>
      </c>
      <c r="B89" s="272" t="s">
        <v>595</v>
      </c>
      <c r="C89" s="256" t="s">
        <v>193</v>
      </c>
      <c r="D89" s="272" t="s">
        <v>548</v>
      </c>
    </row>
    <row r="90" spans="1:4" x14ac:dyDescent="0.3">
      <c r="A90" s="256" t="s">
        <v>113</v>
      </c>
      <c r="B90" s="272" t="s">
        <v>596</v>
      </c>
      <c r="C90" s="256" t="s">
        <v>194</v>
      </c>
      <c r="D90" s="272" t="s">
        <v>548</v>
      </c>
    </row>
    <row r="91" spans="1:4" x14ac:dyDescent="0.3">
      <c r="A91" s="256" t="s">
        <v>113</v>
      </c>
      <c r="B91" s="272" t="s">
        <v>106</v>
      </c>
      <c r="C91" s="256" t="s">
        <v>81</v>
      </c>
      <c r="D91" s="272" t="s">
        <v>548</v>
      </c>
    </row>
    <row r="92" spans="1:4" x14ac:dyDescent="0.3">
      <c r="A92" s="256" t="s">
        <v>113</v>
      </c>
      <c r="B92" s="272" t="s">
        <v>195</v>
      </c>
      <c r="C92" s="256" t="s">
        <v>196</v>
      </c>
      <c r="D92" s="272" t="s">
        <v>548</v>
      </c>
    </row>
    <row r="93" spans="1:4" x14ac:dyDescent="0.3">
      <c r="A93" s="256" t="s">
        <v>113</v>
      </c>
      <c r="B93" s="272" t="s">
        <v>597</v>
      </c>
      <c r="C93" s="256" t="s">
        <v>197</v>
      </c>
      <c r="D93" s="272" t="s">
        <v>549</v>
      </c>
    </row>
    <row r="94" spans="1:4" x14ac:dyDescent="0.3">
      <c r="A94" s="256" t="s">
        <v>113</v>
      </c>
      <c r="B94" s="272" t="s">
        <v>598</v>
      </c>
      <c r="C94" s="256" t="s">
        <v>198</v>
      </c>
      <c r="D94" s="272" t="s">
        <v>549</v>
      </c>
    </row>
    <row r="95" spans="1:4" x14ac:dyDescent="0.3">
      <c r="A95" s="256" t="s">
        <v>113</v>
      </c>
      <c r="B95" s="272" t="s">
        <v>54</v>
      </c>
      <c r="C95" s="256" t="s">
        <v>41</v>
      </c>
      <c r="D95" s="272" t="s">
        <v>550</v>
      </c>
    </row>
    <row r="96" spans="1:4" x14ac:dyDescent="0.3">
      <c r="A96" s="256" t="s">
        <v>113</v>
      </c>
      <c r="B96" s="272" t="s">
        <v>599</v>
      </c>
      <c r="C96" s="256" t="s">
        <v>199</v>
      </c>
      <c r="D96" s="272" t="s">
        <v>550</v>
      </c>
    </row>
    <row r="97" spans="1:4" x14ac:dyDescent="0.3">
      <c r="A97" s="256" t="s">
        <v>113</v>
      </c>
      <c r="B97" s="272" t="s">
        <v>600</v>
      </c>
      <c r="C97" s="256" t="s">
        <v>200</v>
      </c>
      <c r="D97" s="272" t="s">
        <v>550</v>
      </c>
    </row>
    <row r="98" spans="1:4" x14ac:dyDescent="0.3">
      <c r="A98" s="256" t="s">
        <v>113</v>
      </c>
      <c r="B98" s="272" t="s">
        <v>601</v>
      </c>
      <c r="C98" s="256" t="s">
        <v>201</v>
      </c>
      <c r="D98" s="272" t="s">
        <v>551</v>
      </c>
    </row>
    <row r="99" spans="1:4" x14ac:dyDescent="0.3">
      <c r="A99" s="256" t="s">
        <v>113</v>
      </c>
      <c r="B99" s="272" t="s">
        <v>602</v>
      </c>
      <c r="C99" s="256" t="s">
        <v>202</v>
      </c>
      <c r="D99" s="272" t="s">
        <v>551</v>
      </c>
    </row>
    <row r="100" spans="1:4" x14ac:dyDescent="0.3">
      <c r="A100" s="256" t="s">
        <v>113</v>
      </c>
      <c r="B100" s="272" t="s">
        <v>603</v>
      </c>
      <c r="C100" s="256" t="s">
        <v>203</v>
      </c>
      <c r="D100" s="272" t="s">
        <v>552</v>
      </c>
    </row>
    <row r="101" spans="1:4" x14ac:dyDescent="0.3">
      <c r="A101" s="256" t="s">
        <v>113</v>
      </c>
      <c r="B101" s="272" t="s">
        <v>204</v>
      </c>
      <c r="C101" s="256" t="s">
        <v>205</v>
      </c>
      <c r="D101" s="272" t="s">
        <v>552</v>
      </c>
    </row>
    <row r="102" spans="1:4" x14ac:dyDescent="0.3">
      <c r="A102" s="256" t="s">
        <v>113</v>
      </c>
      <c r="B102" s="272" t="s">
        <v>604</v>
      </c>
      <c r="C102" s="256" t="s">
        <v>206</v>
      </c>
      <c r="D102" s="272" t="s">
        <v>552</v>
      </c>
    </row>
    <row r="103" spans="1:4" x14ac:dyDescent="0.3">
      <c r="A103" s="256" t="s">
        <v>113</v>
      </c>
      <c r="B103" s="272" t="s">
        <v>605</v>
      </c>
      <c r="C103" s="256" t="s">
        <v>207</v>
      </c>
      <c r="D103" s="272" t="s">
        <v>552</v>
      </c>
    </row>
    <row r="104" spans="1:4" x14ac:dyDescent="0.3">
      <c r="A104" s="256" t="s">
        <v>113</v>
      </c>
      <c r="B104" s="272" t="s">
        <v>606</v>
      </c>
      <c r="C104" s="256" t="s">
        <v>208</v>
      </c>
      <c r="D104" s="272" t="s">
        <v>552</v>
      </c>
    </row>
    <row r="105" spans="1:4" x14ac:dyDescent="0.3">
      <c r="A105" s="256" t="s">
        <v>113</v>
      </c>
      <c r="B105" s="272" t="s">
        <v>607</v>
      </c>
      <c r="C105" s="256" t="s">
        <v>209</v>
      </c>
      <c r="D105" s="272" t="s">
        <v>552</v>
      </c>
    </row>
    <row r="106" spans="1:4" x14ac:dyDescent="0.3">
      <c r="A106" s="256" t="s">
        <v>113</v>
      </c>
      <c r="B106" s="272" t="s">
        <v>55</v>
      </c>
      <c r="C106" s="256" t="s">
        <v>0</v>
      </c>
      <c r="D106" s="272" t="s">
        <v>553</v>
      </c>
    </row>
    <row r="107" spans="1:4" x14ac:dyDescent="0.3">
      <c r="A107" s="256" t="s">
        <v>113</v>
      </c>
      <c r="B107" s="272" t="s">
        <v>608</v>
      </c>
      <c r="C107" s="256" t="s">
        <v>210</v>
      </c>
      <c r="D107" s="272" t="s">
        <v>553</v>
      </c>
    </row>
    <row r="108" spans="1:4" x14ac:dyDescent="0.3">
      <c r="A108" s="256" t="s">
        <v>113</v>
      </c>
      <c r="B108" s="272" t="s">
        <v>609</v>
      </c>
      <c r="C108" s="256" t="s">
        <v>211</v>
      </c>
      <c r="D108" s="272" t="s">
        <v>553</v>
      </c>
    </row>
    <row r="109" spans="1:4" x14ac:dyDescent="0.3">
      <c r="A109" s="256" t="s">
        <v>113</v>
      </c>
      <c r="B109" s="272" t="s">
        <v>610</v>
      </c>
      <c r="C109" s="256" t="s">
        <v>212</v>
      </c>
      <c r="D109" s="272" t="s">
        <v>553</v>
      </c>
    </row>
    <row r="110" spans="1:4" x14ac:dyDescent="0.3">
      <c r="A110" s="256" t="s">
        <v>113</v>
      </c>
      <c r="B110" s="272" t="s">
        <v>611</v>
      </c>
      <c r="C110" s="256" t="s">
        <v>213</v>
      </c>
      <c r="D110" s="272" t="s">
        <v>553</v>
      </c>
    </row>
    <row r="111" spans="1:4" x14ac:dyDescent="0.3">
      <c r="A111" s="256" t="s">
        <v>113</v>
      </c>
      <c r="B111" s="272" t="s">
        <v>68</v>
      </c>
      <c r="C111" s="256" t="s">
        <v>70</v>
      </c>
      <c r="D111" s="272" t="s">
        <v>554</v>
      </c>
    </row>
    <row r="112" spans="1:4" x14ac:dyDescent="0.3">
      <c r="A112" s="256" t="s">
        <v>113</v>
      </c>
      <c r="B112" s="272" t="s">
        <v>612</v>
      </c>
      <c r="C112" s="256" t="s">
        <v>214</v>
      </c>
      <c r="D112" s="272" t="s">
        <v>554</v>
      </c>
    </row>
    <row r="113" spans="1:5" x14ac:dyDescent="0.3">
      <c r="A113" s="256" t="s">
        <v>113</v>
      </c>
      <c r="B113" s="272" t="s">
        <v>48</v>
      </c>
      <c r="C113" s="256" t="s">
        <v>45</v>
      </c>
      <c r="D113" s="272" t="s">
        <v>554</v>
      </c>
    </row>
    <row r="114" spans="1:5" x14ac:dyDescent="0.3">
      <c r="A114" s="256" t="s">
        <v>113</v>
      </c>
      <c r="B114" s="272" t="s">
        <v>613</v>
      </c>
      <c r="C114" s="256" t="s">
        <v>215</v>
      </c>
      <c r="D114" s="272" t="s">
        <v>554</v>
      </c>
    </row>
    <row r="115" spans="1:5" x14ac:dyDescent="0.3">
      <c r="A115" s="256" t="s">
        <v>113</v>
      </c>
      <c r="B115" s="272" t="s">
        <v>555</v>
      </c>
      <c r="C115" s="256" t="s">
        <v>79</v>
      </c>
      <c r="D115" s="272" t="s">
        <v>555</v>
      </c>
    </row>
    <row r="116" spans="1:5" x14ac:dyDescent="0.3">
      <c r="A116" s="256"/>
      <c r="B116" s="256"/>
      <c r="C116" s="256"/>
      <c r="D116" s="256"/>
    </row>
    <row r="117" spans="1:5" s="13" customFormat="1" ht="13" x14ac:dyDescent="0.3">
      <c r="A117" s="13" t="s">
        <v>216</v>
      </c>
      <c r="B117" s="13" t="s">
        <v>574</v>
      </c>
      <c r="C117" s="13" t="s">
        <v>173</v>
      </c>
      <c r="D117" s="13" t="s">
        <v>542</v>
      </c>
      <c r="E117" s="13" t="s">
        <v>574</v>
      </c>
    </row>
    <row r="118" spans="1:5" s="13" customFormat="1" ht="13" x14ac:dyDescent="0.3">
      <c r="A118" s="13" t="s">
        <v>216</v>
      </c>
      <c r="B118" s="13" t="s">
        <v>614</v>
      </c>
      <c r="C118" s="13" t="s">
        <v>217</v>
      </c>
      <c r="D118" s="13" t="s">
        <v>542</v>
      </c>
      <c r="E118" s="13" t="s">
        <v>574</v>
      </c>
    </row>
    <row r="119" spans="1:5" s="13" customFormat="1" ht="13" x14ac:dyDescent="0.3">
      <c r="A119" s="13" t="s">
        <v>216</v>
      </c>
      <c r="B119" s="13" t="s">
        <v>204</v>
      </c>
      <c r="C119" s="13" t="s">
        <v>205</v>
      </c>
      <c r="D119" s="13" t="s">
        <v>552</v>
      </c>
      <c r="E119" s="13" t="s">
        <v>204</v>
      </c>
    </row>
    <row r="120" spans="1:5" s="13" customFormat="1" ht="13" x14ac:dyDescent="0.3">
      <c r="A120" s="13" t="s">
        <v>216</v>
      </c>
      <c r="B120" s="13" t="s">
        <v>615</v>
      </c>
      <c r="C120" s="13" t="s">
        <v>218</v>
      </c>
      <c r="D120" s="13" t="s">
        <v>552</v>
      </c>
      <c r="E120" s="13" t="s">
        <v>204</v>
      </c>
    </row>
    <row r="121" spans="1:5" s="13" customFormat="1" ht="13" x14ac:dyDescent="0.3">
      <c r="A121" s="13" t="s">
        <v>216</v>
      </c>
      <c r="B121" s="13" t="s">
        <v>616</v>
      </c>
      <c r="C121" s="13" t="s">
        <v>617</v>
      </c>
      <c r="D121" s="13" t="s">
        <v>552</v>
      </c>
      <c r="E121" s="13" t="s">
        <v>204</v>
      </c>
    </row>
    <row r="122" spans="1:5" s="13" customFormat="1" ht="13" x14ac:dyDescent="0.3">
      <c r="A122" s="13" t="s">
        <v>216</v>
      </c>
      <c r="B122" s="13" t="s">
        <v>618</v>
      </c>
      <c r="C122" s="13" t="s">
        <v>219</v>
      </c>
      <c r="D122" s="13" t="s">
        <v>552</v>
      </c>
      <c r="E122" s="13" t="s">
        <v>204</v>
      </c>
    </row>
    <row r="123" spans="1:5" s="13" customFormat="1" ht="13" x14ac:dyDescent="0.3">
      <c r="A123" s="13" t="s">
        <v>216</v>
      </c>
      <c r="B123" s="13" t="s">
        <v>619</v>
      </c>
      <c r="C123" s="13" t="s">
        <v>620</v>
      </c>
      <c r="D123" s="13" t="s">
        <v>552</v>
      </c>
      <c r="E123" s="13" t="s">
        <v>204</v>
      </c>
    </row>
    <row r="124" spans="1:5" s="13" customFormat="1" ht="13" x14ac:dyDescent="0.3">
      <c r="A124" s="13" t="s">
        <v>216</v>
      </c>
      <c r="B124" s="13" t="s">
        <v>621</v>
      </c>
      <c r="C124" s="13" t="s">
        <v>622</v>
      </c>
      <c r="D124" s="13" t="s">
        <v>541</v>
      </c>
      <c r="E124" s="13" t="s">
        <v>568</v>
      </c>
    </row>
    <row r="125" spans="1:5" s="13" customFormat="1" ht="13" x14ac:dyDescent="0.3">
      <c r="A125" s="13" t="s">
        <v>216</v>
      </c>
      <c r="B125" s="13" t="s">
        <v>573</v>
      </c>
      <c r="C125" s="13" t="s">
        <v>172</v>
      </c>
      <c r="D125" s="13" t="s">
        <v>542</v>
      </c>
      <c r="E125" s="13" t="s">
        <v>573</v>
      </c>
    </row>
    <row r="126" spans="1:5" s="13" customFormat="1" ht="13" x14ac:dyDescent="0.3">
      <c r="A126" s="13" t="s">
        <v>216</v>
      </c>
      <c r="B126" s="13" t="s">
        <v>623</v>
      </c>
      <c r="C126" s="13" t="s">
        <v>624</v>
      </c>
      <c r="D126" s="13" t="s">
        <v>542</v>
      </c>
      <c r="E126" s="13" t="s">
        <v>573</v>
      </c>
    </row>
    <row r="127" spans="1:5" s="13" customFormat="1" ht="13" x14ac:dyDescent="0.3">
      <c r="A127" s="13" t="s">
        <v>216</v>
      </c>
      <c r="B127" s="13" t="s">
        <v>625</v>
      </c>
      <c r="C127" s="13" t="s">
        <v>220</v>
      </c>
      <c r="D127" s="13" t="s">
        <v>542</v>
      </c>
      <c r="E127" s="13" t="s">
        <v>573</v>
      </c>
    </row>
    <row r="128" spans="1:5" s="13" customFormat="1" ht="13" x14ac:dyDescent="0.3">
      <c r="A128" s="13" t="s">
        <v>216</v>
      </c>
      <c r="B128" s="13" t="s">
        <v>626</v>
      </c>
      <c r="C128" s="13" t="s">
        <v>221</v>
      </c>
      <c r="D128" s="13" t="s">
        <v>542</v>
      </c>
      <c r="E128" s="13" t="s">
        <v>573</v>
      </c>
    </row>
    <row r="129" spans="1:5" s="13" customFormat="1" ht="13" x14ac:dyDescent="0.3">
      <c r="A129" s="13" t="s">
        <v>216</v>
      </c>
      <c r="B129" s="13" t="s">
        <v>627</v>
      </c>
      <c r="C129" s="13" t="s">
        <v>628</v>
      </c>
      <c r="D129" s="13" t="s">
        <v>542</v>
      </c>
      <c r="E129" s="13" t="s">
        <v>573</v>
      </c>
    </row>
    <row r="130" spans="1:5" s="13" customFormat="1" ht="13" x14ac:dyDescent="0.3">
      <c r="A130" s="13" t="s">
        <v>216</v>
      </c>
      <c r="B130" s="13" t="s">
        <v>629</v>
      </c>
      <c r="C130" s="13" t="s">
        <v>630</v>
      </c>
      <c r="D130" s="13" t="s">
        <v>548</v>
      </c>
      <c r="E130" s="13" t="s">
        <v>595</v>
      </c>
    </row>
    <row r="131" spans="1:5" s="13" customFormat="1" ht="13" x14ac:dyDescent="0.3">
      <c r="A131" s="13" t="s">
        <v>216</v>
      </c>
      <c r="B131" s="13" t="s">
        <v>611</v>
      </c>
      <c r="C131" s="13" t="s">
        <v>213</v>
      </c>
      <c r="D131" s="13" t="s">
        <v>553</v>
      </c>
      <c r="E131" s="13" t="s">
        <v>611</v>
      </c>
    </row>
    <row r="132" spans="1:5" s="13" customFormat="1" ht="13" x14ac:dyDescent="0.3">
      <c r="A132" s="13" t="s">
        <v>216</v>
      </c>
      <c r="B132" s="13" t="s">
        <v>66</v>
      </c>
      <c r="C132" s="13" t="s">
        <v>72</v>
      </c>
      <c r="D132" s="13" t="s">
        <v>548</v>
      </c>
      <c r="E132" s="13" t="s">
        <v>66</v>
      </c>
    </row>
    <row r="133" spans="1:5" s="13" customFormat="1" ht="13" x14ac:dyDescent="0.3">
      <c r="A133" s="13" t="s">
        <v>216</v>
      </c>
      <c r="B133" s="13" t="s">
        <v>631</v>
      </c>
      <c r="C133" s="13" t="s">
        <v>222</v>
      </c>
      <c r="D133" s="13" t="s">
        <v>548</v>
      </c>
      <c r="E133" s="13" t="s">
        <v>66</v>
      </c>
    </row>
    <row r="134" spans="1:5" s="13" customFormat="1" ht="13" x14ac:dyDescent="0.3">
      <c r="A134" s="13" t="s">
        <v>216</v>
      </c>
      <c r="B134" s="13" t="s">
        <v>632</v>
      </c>
      <c r="C134" s="13" t="s">
        <v>633</v>
      </c>
      <c r="D134" s="13" t="s">
        <v>548</v>
      </c>
      <c r="E134" s="13" t="s">
        <v>66</v>
      </c>
    </row>
    <row r="135" spans="1:5" s="13" customFormat="1" ht="13" x14ac:dyDescent="0.3">
      <c r="A135" s="13" t="s">
        <v>216</v>
      </c>
      <c r="B135" s="13" t="s">
        <v>634</v>
      </c>
      <c r="C135" s="13" t="s">
        <v>223</v>
      </c>
      <c r="D135" s="13" t="s">
        <v>548</v>
      </c>
      <c r="E135" s="13" t="s">
        <v>66</v>
      </c>
    </row>
    <row r="136" spans="1:5" s="13" customFormat="1" ht="13" x14ac:dyDescent="0.3">
      <c r="A136" s="13" t="s">
        <v>216</v>
      </c>
      <c r="B136" s="13" t="s">
        <v>635</v>
      </c>
      <c r="C136" s="13" t="s">
        <v>224</v>
      </c>
      <c r="D136" s="13" t="s">
        <v>548</v>
      </c>
      <c r="E136" s="13" t="s">
        <v>66</v>
      </c>
    </row>
    <row r="137" spans="1:5" s="13" customFormat="1" ht="13" x14ac:dyDescent="0.3">
      <c r="A137" s="13" t="s">
        <v>216</v>
      </c>
      <c r="B137" s="13" t="s">
        <v>636</v>
      </c>
      <c r="C137" s="13" t="s">
        <v>637</v>
      </c>
      <c r="D137" s="13" t="s">
        <v>543</v>
      </c>
      <c r="E137" s="13" t="s">
        <v>576</v>
      </c>
    </row>
    <row r="138" spans="1:5" s="13" customFormat="1" ht="13" x14ac:dyDescent="0.3">
      <c r="A138" s="13" t="s">
        <v>216</v>
      </c>
      <c r="B138" s="13" t="s">
        <v>638</v>
      </c>
      <c r="C138" s="13" t="s">
        <v>225</v>
      </c>
      <c r="D138" s="13" t="s">
        <v>554</v>
      </c>
      <c r="E138" s="13" t="s">
        <v>639</v>
      </c>
    </row>
    <row r="139" spans="1:5" s="13" customFormat="1" ht="13" x14ac:dyDescent="0.3">
      <c r="A139" s="13" t="s">
        <v>216</v>
      </c>
      <c r="B139" s="13" t="s">
        <v>640</v>
      </c>
      <c r="C139" s="13" t="s">
        <v>226</v>
      </c>
      <c r="D139" s="13" t="s">
        <v>549</v>
      </c>
      <c r="E139" s="13" t="s">
        <v>598</v>
      </c>
    </row>
    <row r="140" spans="1:5" s="13" customFormat="1" ht="13" x14ac:dyDescent="0.3">
      <c r="A140" s="13" t="s">
        <v>216</v>
      </c>
      <c r="B140" s="13" t="s">
        <v>55</v>
      </c>
      <c r="C140" s="13" t="s">
        <v>0</v>
      </c>
      <c r="D140" s="13" t="s">
        <v>553</v>
      </c>
      <c r="E140" s="13" t="s">
        <v>55</v>
      </c>
    </row>
    <row r="141" spans="1:5" s="13" customFormat="1" ht="13" x14ac:dyDescent="0.3">
      <c r="A141" s="13" t="s">
        <v>216</v>
      </c>
      <c r="B141" s="13" t="s">
        <v>641</v>
      </c>
      <c r="C141" s="13" t="s">
        <v>642</v>
      </c>
      <c r="D141" s="13" t="s">
        <v>553</v>
      </c>
      <c r="E141" s="13" t="s">
        <v>55</v>
      </c>
    </row>
    <row r="142" spans="1:5" s="13" customFormat="1" ht="13" x14ac:dyDescent="0.3">
      <c r="A142" s="13" t="s">
        <v>216</v>
      </c>
      <c r="B142" s="13" t="s">
        <v>643</v>
      </c>
      <c r="C142" s="13" t="s">
        <v>227</v>
      </c>
      <c r="D142" s="13" t="s">
        <v>553</v>
      </c>
      <c r="E142" s="13" t="s">
        <v>55</v>
      </c>
    </row>
    <row r="143" spans="1:5" s="13" customFormat="1" ht="13" x14ac:dyDescent="0.3">
      <c r="A143" s="13" t="s">
        <v>216</v>
      </c>
      <c r="B143" s="13" t="s">
        <v>644</v>
      </c>
      <c r="C143" s="13" t="s">
        <v>228</v>
      </c>
      <c r="D143" s="13" t="s">
        <v>553</v>
      </c>
      <c r="E143" s="13" t="s">
        <v>55</v>
      </c>
    </row>
    <row r="144" spans="1:5" s="13" customFormat="1" ht="13" x14ac:dyDescent="0.3">
      <c r="A144" s="13" t="s">
        <v>216</v>
      </c>
      <c r="B144" s="13" t="s">
        <v>52</v>
      </c>
      <c r="C144" s="13" t="s">
        <v>79</v>
      </c>
      <c r="D144" s="13" t="s">
        <v>52</v>
      </c>
      <c r="E144" s="13" t="s">
        <v>52</v>
      </c>
    </row>
    <row r="145" spans="1:5" s="13" customFormat="1" ht="13" x14ac:dyDescent="0.3">
      <c r="A145" s="13" t="s">
        <v>216</v>
      </c>
      <c r="B145" s="13" t="s">
        <v>645</v>
      </c>
      <c r="C145" s="13" t="s">
        <v>646</v>
      </c>
      <c r="D145" s="13" t="s">
        <v>542</v>
      </c>
      <c r="E145" s="13" t="s">
        <v>572</v>
      </c>
    </row>
    <row r="146" spans="1:5" s="13" customFormat="1" ht="13" x14ac:dyDescent="0.3">
      <c r="A146" s="13" t="s">
        <v>216</v>
      </c>
      <c r="B146" s="13" t="s">
        <v>647</v>
      </c>
      <c r="C146" s="13" t="s">
        <v>648</v>
      </c>
      <c r="D146" s="13" t="s">
        <v>542</v>
      </c>
      <c r="E146" s="13" t="s">
        <v>572</v>
      </c>
    </row>
    <row r="147" spans="1:5" s="13" customFormat="1" ht="13" x14ac:dyDescent="0.3">
      <c r="A147" s="13" t="s">
        <v>216</v>
      </c>
      <c r="B147" s="13" t="s">
        <v>649</v>
      </c>
      <c r="C147" s="13" t="s">
        <v>229</v>
      </c>
      <c r="D147" s="13" t="s">
        <v>545</v>
      </c>
      <c r="E147" s="13" t="s">
        <v>650</v>
      </c>
    </row>
    <row r="148" spans="1:5" s="13" customFormat="1" ht="13" x14ac:dyDescent="0.3">
      <c r="A148" s="13" t="s">
        <v>216</v>
      </c>
      <c r="B148" s="13" t="s">
        <v>650</v>
      </c>
      <c r="C148" s="13" t="s">
        <v>187</v>
      </c>
      <c r="D148" s="13" t="s">
        <v>545</v>
      </c>
      <c r="E148" s="13" t="s">
        <v>650</v>
      </c>
    </row>
    <row r="149" spans="1:5" s="13" customFormat="1" ht="13" x14ac:dyDescent="0.3">
      <c r="A149" s="13" t="s">
        <v>216</v>
      </c>
      <c r="B149" s="13" t="s">
        <v>651</v>
      </c>
      <c r="C149" s="13" t="s">
        <v>652</v>
      </c>
      <c r="D149" s="13" t="s">
        <v>545</v>
      </c>
      <c r="E149" s="13" t="s">
        <v>650</v>
      </c>
    </row>
    <row r="150" spans="1:5" s="13" customFormat="1" ht="13" x14ac:dyDescent="0.3">
      <c r="A150" s="13" t="s">
        <v>216</v>
      </c>
      <c r="B150" s="13" t="s">
        <v>653</v>
      </c>
      <c r="C150" s="13" t="s">
        <v>230</v>
      </c>
      <c r="D150" s="13" t="s">
        <v>545</v>
      </c>
      <c r="E150" s="13" t="s">
        <v>650</v>
      </c>
    </row>
    <row r="151" spans="1:5" s="13" customFormat="1" ht="13" x14ac:dyDescent="0.3">
      <c r="A151" s="13" t="s">
        <v>216</v>
      </c>
      <c r="B151" s="13" t="s">
        <v>654</v>
      </c>
      <c r="C151" s="13" t="s">
        <v>231</v>
      </c>
      <c r="D151" s="13" t="s">
        <v>545</v>
      </c>
      <c r="E151" s="13" t="s">
        <v>650</v>
      </c>
    </row>
    <row r="152" spans="1:5" s="13" customFormat="1" ht="13" x14ac:dyDescent="0.3">
      <c r="A152" s="13" t="s">
        <v>216</v>
      </c>
      <c r="B152" s="13" t="s">
        <v>655</v>
      </c>
      <c r="C152" s="13" t="s">
        <v>656</v>
      </c>
      <c r="D152" s="13" t="s">
        <v>543</v>
      </c>
      <c r="E152" s="13" t="s">
        <v>577</v>
      </c>
    </row>
    <row r="153" spans="1:5" s="13" customFormat="1" ht="13" x14ac:dyDescent="0.3">
      <c r="A153" s="13" t="s">
        <v>216</v>
      </c>
      <c r="B153" s="13" t="s">
        <v>657</v>
      </c>
      <c r="C153" s="13" t="s">
        <v>232</v>
      </c>
      <c r="D153" s="13" t="s">
        <v>541</v>
      </c>
      <c r="E153" s="13" t="s">
        <v>565</v>
      </c>
    </row>
    <row r="154" spans="1:5" s="13" customFormat="1" ht="13" x14ac:dyDescent="0.3">
      <c r="A154" s="13" t="s">
        <v>216</v>
      </c>
      <c r="B154" s="13" t="s">
        <v>658</v>
      </c>
      <c r="C154" s="13" t="s">
        <v>659</v>
      </c>
      <c r="D154" s="13" t="s">
        <v>541</v>
      </c>
      <c r="E154" s="13" t="s">
        <v>565</v>
      </c>
    </row>
    <row r="155" spans="1:5" s="13" customFormat="1" ht="13" x14ac:dyDescent="0.3">
      <c r="A155" s="13" t="s">
        <v>216</v>
      </c>
      <c r="B155" s="13" t="s">
        <v>660</v>
      </c>
      <c r="C155" s="13" t="s">
        <v>233</v>
      </c>
      <c r="D155" s="13" t="s">
        <v>541</v>
      </c>
      <c r="E155" s="13" t="s">
        <v>565</v>
      </c>
    </row>
    <row r="156" spans="1:5" s="13" customFormat="1" ht="13" x14ac:dyDescent="0.3">
      <c r="A156" s="13" t="s">
        <v>216</v>
      </c>
      <c r="B156" s="13" t="s">
        <v>661</v>
      </c>
      <c r="C156" s="13" t="s">
        <v>234</v>
      </c>
      <c r="D156" s="13" t="s">
        <v>541</v>
      </c>
      <c r="E156" s="13" t="s">
        <v>565</v>
      </c>
    </row>
    <row r="157" spans="1:5" s="13" customFormat="1" ht="13" x14ac:dyDescent="0.3">
      <c r="A157" s="13" t="s">
        <v>216</v>
      </c>
      <c r="B157" s="13" t="s">
        <v>662</v>
      </c>
      <c r="C157" s="13" t="s">
        <v>153</v>
      </c>
      <c r="D157" s="13" t="s">
        <v>539</v>
      </c>
      <c r="E157" s="13" t="s">
        <v>662</v>
      </c>
    </row>
    <row r="158" spans="1:5" s="13" customFormat="1" ht="13" x14ac:dyDescent="0.3">
      <c r="A158" s="13" t="s">
        <v>216</v>
      </c>
      <c r="B158" s="13" t="s">
        <v>869</v>
      </c>
      <c r="C158" s="13" t="s">
        <v>818</v>
      </c>
      <c r="D158" s="13" t="s">
        <v>539</v>
      </c>
      <c r="E158" s="13" t="s">
        <v>662</v>
      </c>
    </row>
    <row r="159" spans="1:5" s="13" customFormat="1" ht="13" x14ac:dyDescent="0.3">
      <c r="A159" s="13" t="s">
        <v>216</v>
      </c>
      <c r="B159" s="13" t="s">
        <v>663</v>
      </c>
      <c r="C159" s="13" t="s">
        <v>235</v>
      </c>
      <c r="D159" s="13" t="s">
        <v>551</v>
      </c>
      <c r="E159" s="13" t="s">
        <v>601</v>
      </c>
    </row>
    <row r="160" spans="1:5" s="13" customFormat="1" ht="13" x14ac:dyDescent="0.3">
      <c r="A160" s="13" t="s">
        <v>216</v>
      </c>
      <c r="B160" s="13" t="s">
        <v>664</v>
      </c>
      <c r="C160" s="13" t="s">
        <v>236</v>
      </c>
      <c r="D160" s="13" t="s">
        <v>551</v>
      </c>
      <c r="E160" s="13" t="s">
        <v>601</v>
      </c>
    </row>
    <row r="161" spans="1:5" s="13" customFormat="1" ht="13" x14ac:dyDescent="0.3">
      <c r="A161" s="13" t="s">
        <v>216</v>
      </c>
      <c r="B161" s="13" t="s">
        <v>559</v>
      </c>
      <c r="C161" s="13" t="s">
        <v>156</v>
      </c>
      <c r="D161" s="13" t="s">
        <v>539</v>
      </c>
      <c r="E161" s="13" t="s">
        <v>559</v>
      </c>
    </row>
    <row r="162" spans="1:5" s="13" customFormat="1" ht="13" x14ac:dyDescent="0.3">
      <c r="A162" s="13" t="s">
        <v>216</v>
      </c>
      <c r="B162" s="13" t="s">
        <v>178</v>
      </c>
      <c r="C162" s="13" t="s">
        <v>80</v>
      </c>
      <c r="D162" s="13" t="s">
        <v>544</v>
      </c>
      <c r="E162" s="13" t="s">
        <v>178</v>
      </c>
    </row>
    <row r="163" spans="1:5" s="13" customFormat="1" ht="13" x14ac:dyDescent="0.3">
      <c r="A163" s="13" t="s">
        <v>216</v>
      </c>
      <c r="B163" s="13" t="s">
        <v>665</v>
      </c>
      <c r="C163" s="13" t="s">
        <v>237</v>
      </c>
      <c r="D163" s="13" t="s">
        <v>540</v>
      </c>
      <c r="E163" s="13" t="s">
        <v>178</v>
      </c>
    </row>
    <row r="164" spans="1:5" s="13" customFormat="1" ht="13" x14ac:dyDescent="0.3">
      <c r="A164" s="13" t="s">
        <v>216</v>
      </c>
      <c r="B164" s="13" t="s">
        <v>666</v>
      </c>
      <c r="C164" s="13" t="s">
        <v>667</v>
      </c>
      <c r="D164" s="13" t="s">
        <v>540</v>
      </c>
      <c r="E164" s="13" t="s">
        <v>178</v>
      </c>
    </row>
    <row r="165" spans="1:5" s="13" customFormat="1" ht="13" x14ac:dyDescent="0.3">
      <c r="A165" s="13" t="s">
        <v>216</v>
      </c>
      <c r="B165" s="13" t="s">
        <v>540</v>
      </c>
      <c r="C165" s="13" t="s">
        <v>138</v>
      </c>
      <c r="D165" s="13" t="s">
        <v>540</v>
      </c>
      <c r="E165" s="13" t="s">
        <v>562</v>
      </c>
    </row>
    <row r="166" spans="1:5" s="13" customFormat="1" ht="13" x14ac:dyDescent="0.3">
      <c r="A166" s="13" t="s">
        <v>216</v>
      </c>
      <c r="B166" s="13" t="s">
        <v>668</v>
      </c>
      <c r="C166" s="13" t="s">
        <v>162</v>
      </c>
      <c r="D166" s="13" t="s">
        <v>540</v>
      </c>
      <c r="E166" s="13" t="s">
        <v>668</v>
      </c>
    </row>
    <row r="167" spans="1:5" s="13" customFormat="1" ht="13" x14ac:dyDescent="0.3">
      <c r="A167" s="13" t="s">
        <v>216</v>
      </c>
      <c r="B167" s="13" t="s">
        <v>564</v>
      </c>
      <c r="C167" s="13" t="s">
        <v>163</v>
      </c>
      <c r="D167" s="13" t="s">
        <v>540</v>
      </c>
      <c r="E167" s="13" t="s">
        <v>564</v>
      </c>
    </row>
    <row r="168" spans="1:5" s="13" customFormat="1" ht="13" x14ac:dyDescent="0.3">
      <c r="A168" s="13" t="s">
        <v>216</v>
      </c>
      <c r="B168" s="13" t="s">
        <v>558</v>
      </c>
      <c r="C168" s="13" t="s">
        <v>155</v>
      </c>
      <c r="D168" s="13" t="s">
        <v>539</v>
      </c>
      <c r="E168" s="13" t="s">
        <v>558</v>
      </c>
    </row>
    <row r="169" spans="1:5" s="13" customFormat="1" ht="13" x14ac:dyDescent="0.3">
      <c r="A169" s="13" t="s">
        <v>216</v>
      </c>
      <c r="B169" s="13" t="s">
        <v>669</v>
      </c>
      <c r="C169" s="13" t="s">
        <v>670</v>
      </c>
      <c r="D169" s="13" t="s">
        <v>545</v>
      </c>
      <c r="E169" s="13" t="s">
        <v>69</v>
      </c>
    </row>
    <row r="170" spans="1:5" s="13" customFormat="1" ht="13" x14ac:dyDescent="0.3">
      <c r="A170" s="13" t="s">
        <v>216</v>
      </c>
      <c r="B170" s="13" t="s">
        <v>69</v>
      </c>
      <c r="C170" s="13" t="s">
        <v>71</v>
      </c>
      <c r="D170" s="13" t="s">
        <v>545</v>
      </c>
      <c r="E170" s="13" t="s">
        <v>69</v>
      </c>
    </row>
    <row r="171" spans="1:5" s="13" customFormat="1" ht="13" x14ac:dyDescent="0.3">
      <c r="A171" s="13" t="s">
        <v>216</v>
      </c>
      <c r="B171" s="13" t="s">
        <v>671</v>
      </c>
      <c r="C171" s="13" t="s">
        <v>672</v>
      </c>
      <c r="D171" s="13" t="s">
        <v>545</v>
      </c>
      <c r="E171" s="13" t="s">
        <v>69</v>
      </c>
    </row>
    <row r="172" spans="1:5" s="13" customFormat="1" ht="13" x14ac:dyDescent="0.3">
      <c r="A172" s="13" t="s">
        <v>216</v>
      </c>
      <c r="B172" s="13" t="s">
        <v>673</v>
      </c>
      <c r="C172" s="13" t="s">
        <v>674</v>
      </c>
      <c r="D172" s="13" t="s">
        <v>545</v>
      </c>
      <c r="E172" s="13" t="s">
        <v>69</v>
      </c>
    </row>
    <row r="173" spans="1:5" s="13" customFormat="1" ht="13" x14ac:dyDescent="0.3">
      <c r="A173" s="13" t="s">
        <v>216</v>
      </c>
      <c r="B173" s="13" t="s">
        <v>675</v>
      </c>
      <c r="C173" s="13" t="s">
        <v>676</v>
      </c>
      <c r="D173" s="13" t="s">
        <v>545</v>
      </c>
      <c r="E173" s="13" t="s">
        <v>69</v>
      </c>
    </row>
    <row r="174" spans="1:5" s="13" customFormat="1" ht="13" x14ac:dyDescent="0.3">
      <c r="A174" s="13" t="s">
        <v>216</v>
      </c>
      <c r="B174" s="13" t="s">
        <v>677</v>
      </c>
      <c r="C174" s="13" t="s">
        <v>678</v>
      </c>
      <c r="D174" s="13" t="s">
        <v>545</v>
      </c>
      <c r="E174" s="13" t="s">
        <v>69</v>
      </c>
    </row>
    <row r="175" spans="1:5" s="13" customFormat="1" ht="13" x14ac:dyDescent="0.3">
      <c r="A175" s="13" t="s">
        <v>216</v>
      </c>
      <c r="B175" s="13" t="s">
        <v>157</v>
      </c>
      <c r="C175" s="13" t="s">
        <v>238</v>
      </c>
      <c r="D175" s="13" t="s">
        <v>539</v>
      </c>
      <c r="E175" s="13" t="s">
        <v>157</v>
      </c>
    </row>
    <row r="176" spans="1:5" s="13" customFormat="1" ht="13" x14ac:dyDescent="0.3">
      <c r="A176" s="13" t="s">
        <v>216</v>
      </c>
      <c r="B176" s="13" t="s">
        <v>679</v>
      </c>
      <c r="C176" s="13" t="s">
        <v>680</v>
      </c>
      <c r="D176" s="13" t="s">
        <v>539</v>
      </c>
      <c r="E176" s="13" t="s">
        <v>157</v>
      </c>
    </row>
    <row r="177" spans="1:5" s="13" customFormat="1" ht="13" x14ac:dyDescent="0.3">
      <c r="A177" s="13" t="s">
        <v>216</v>
      </c>
      <c r="B177" s="13" t="s">
        <v>681</v>
      </c>
      <c r="C177" s="13" t="s">
        <v>239</v>
      </c>
      <c r="D177" s="13" t="s">
        <v>544</v>
      </c>
      <c r="E177" s="13" t="s">
        <v>581</v>
      </c>
    </row>
    <row r="178" spans="1:5" s="13" customFormat="1" ht="13" x14ac:dyDescent="0.3">
      <c r="A178" s="13" t="s">
        <v>216</v>
      </c>
      <c r="B178" s="13" t="s">
        <v>682</v>
      </c>
      <c r="C178" s="13" t="s">
        <v>683</v>
      </c>
      <c r="D178" s="13" t="s">
        <v>542</v>
      </c>
      <c r="E178" s="13" t="s">
        <v>67</v>
      </c>
    </row>
    <row r="179" spans="1:5" s="13" customFormat="1" ht="13" x14ac:dyDescent="0.3">
      <c r="A179" s="13" t="s">
        <v>216</v>
      </c>
      <c r="B179" s="13" t="s">
        <v>67</v>
      </c>
      <c r="C179" s="13" t="s">
        <v>73</v>
      </c>
      <c r="D179" s="13" t="s">
        <v>542</v>
      </c>
      <c r="E179" s="13" t="s">
        <v>67</v>
      </c>
    </row>
    <row r="180" spans="1:5" s="13" customFormat="1" ht="13" x14ac:dyDescent="0.3">
      <c r="A180" s="13" t="s">
        <v>216</v>
      </c>
      <c r="B180" s="13" t="s">
        <v>684</v>
      </c>
      <c r="C180" s="13" t="s">
        <v>240</v>
      </c>
      <c r="D180" s="13" t="s">
        <v>542</v>
      </c>
      <c r="E180" s="13" t="s">
        <v>67</v>
      </c>
    </row>
    <row r="181" spans="1:5" s="13" customFormat="1" ht="13" x14ac:dyDescent="0.3">
      <c r="A181" s="13" t="s">
        <v>216</v>
      </c>
      <c r="B181" s="13" t="s">
        <v>685</v>
      </c>
      <c r="C181" s="13" t="s">
        <v>241</v>
      </c>
      <c r="D181" s="13" t="s">
        <v>542</v>
      </c>
      <c r="E181" s="13" t="s">
        <v>67</v>
      </c>
    </row>
    <row r="182" spans="1:5" s="13" customFormat="1" ht="13" x14ac:dyDescent="0.3">
      <c r="A182" s="13" t="s">
        <v>216</v>
      </c>
      <c r="B182" s="13" t="s">
        <v>686</v>
      </c>
      <c r="C182" s="13" t="s">
        <v>242</v>
      </c>
      <c r="D182" s="13" t="s">
        <v>542</v>
      </c>
      <c r="E182" s="13" t="s">
        <v>67</v>
      </c>
    </row>
    <row r="183" spans="1:5" s="13" customFormat="1" ht="13" x14ac:dyDescent="0.3">
      <c r="A183" s="13" t="s">
        <v>216</v>
      </c>
      <c r="B183" s="13" t="s">
        <v>687</v>
      </c>
      <c r="C183" s="13" t="s">
        <v>688</v>
      </c>
      <c r="D183" s="13" t="s">
        <v>542</v>
      </c>
      <c r="E183" s="13" t="s">
        <v>67</v>
      </c>
    </row>
    <row r="184" spans="1:5" s="13" customFormat="1" ht="13" x14ac:dyDescent="0.3">
      <c r="A184" s="13" t="s">
        <v>216</v>
      </c>
      <c r="B184" s="13" t="s">
        <v>689</v>
      </c>
      <c r="C184" s="13" t="s">
        <v>243</v>
      </c>
      <c r="D184" s="13" t="s">
        <v>542</v>
      </c>
      <c r="E184" s="13" t="s">
        <v>67</v>
      </c>
    </row>
    <row r="185" spans="1:5" s="13" customFormat="1" ht="13" x14ac:dyDescent="0.3">
      <c r="A185" s="13" t="s">
        <v>216</v>
      </c>
      <c r="B185" s="13" t="s">
        <v>690</v>
      </c>
      <c r="C185" s="13" t="s">
        <v>691</v>
      </c>
      <c r="D185" s="13" t="s">
        <v>545</v>
      </c>
      <c r="E185" s="13" t="s">
        <v>585</v>
      </c>
    </row>
    <row r="186" spans="1:5" s="13" customFormat="1" ht="13" x14ac:dyDescent="0.3">
      <c r="A186" s="13" t="s">
        <v>216</v>
      </c>
      <c r="B186" s="13" t="s">
        <v>692</v>
      </c>
      <c r="C186" s="13" t="s">
        <v>693</v>
      </c>
      <c r="D186" s="13" t="s">
        <v>545</v>
      </c>
      <c r="E186" s="13" t="s">
        <v>585</v>
      </c>
    </row>
    <row r="187" spans="1:5" s="13" customFormat="1" ht="13" x14ac:dyDescent="0.3">
      <c r="A187" s="13" t="s">
        <v>216</v>
      </c>
      <c r="B187" s="13" t="s">
        <v>694</v>
      </c>
      <c r="C187" s="13" t="s">
        <v>695</v>
      </c>
      <c r="D187" s="13" t="s">
        <v>545</v>
      </c>
      <c r="E187" s="13" t="s">
        <v>585</v>
      </c>
    </row>
    <row r="188" spans="1:5" s="13" customFormat="1" ht="13" x14ac:dyDescent="0.3">
      <c r="A188" s="13" t="s">
        <v>216</v>
      </c>
      <c r="B188" s="13" t="s">
        <v>696</v>
      </c>
      <c r="C188" s="13" t="s">
        <v>697</v>
      </c>
      <c r="D188" s="13" t="s">
        <v>545</v>
      </c>
      <c r="E188" s="13" t="s">
        <v>585</v>
      </c>
    </row>
    <row r="189" spans="1:5" s="13" customFormat="1" ht="13" x14ac:dyDescent="0.3">
      <c r="A189" s="13" t="s">
        <v>216</v>
      </c>
      <c r="B189" s="13" t="s">
        <v>698</v>
      </c>
      <c r="C189" s="13" t="s">
        <v>699</v>
      </c>
      <c r="D189" s="13" t="s">
        <v>544</v>
      </c>
      <c r="E189" s="13" t="s">
        <v>578</v>
      </c>
    </row>
    <row r="190" spans="1:5" s="13" customFormat="1" ht="13" x14ac:dyDescent="0.3">
      <c r="A190" s="13" t="s">
        <v>216</v>
      </c>
      <c r="B190" s="13" t="s">
        <v>578</v>
      </c>
      <c r="C190" s="13" t="s">
        <v>177</v>
      </c>
      <c r="D190" s="13" t="s">
        <v>544</v>
      </c>
      <c r="E190" s="13" t="s">
        <v>578</v>
      </c>
    </row>
    <row r="191" spans="1:5" s="13" customFormat="1" ht="13" x14ac:dyDescent="0.3">
      <c r="A191" s="13" t="s">
        <v>216</v>
      </c>
      <c r="B191" s="13" t="s">
        <v>700</v>
      </c>
      <c r="C191" s="13" t="s">
        <v>701</v>
      </c>
      <c r="D191" s="13" t="s">
        <v>544</v>
      </c>
      <c r="E191" s="13" t="s">
        <v>578</v>
      </c>
    </row>
    <row r="192" spans="1:5" s="13" customFormat="1" ht="13" x14ac:dyDescent="0.3">
      <c r="A192" s="13" t="s">
        <v>216</v>
      </c>
      <c r="B192" s="13" t="s">
        <v>702</v>
      </c>
      <c r="C192" s="13" t="s">
        <v>244</v>
      </c>
      <c r="D192" s="13" t="s">
        <v>544</v>
      </c>
      <c r="E192" s="13" t="s">
        <v>578</v>
      </c>
    </row>
    <row r="193" spans="1:5" s="13" customFormat="1" ht="13" x14ac:dyDescent="0.3">
      <c r="A193" s="13" t="s">
        <v>216</v>
      </c>
      <c r="B193" s="13" t="s">
        <v>703</v>
      </c>
      <c r="C193" s="13" t="s">
        <v>245</v>
      </c>
      <c r="D193" s="13" t="s">
        <v>544</v>
      </c>
      <c r="E193" s="13" t="s">
        <v>578</v>
      </c>
    </row>
    <row r="194" spans="1:5" s="13" customFormat="1" ht="13" x14ac:dyDescent="0.3">
      <c r="A194" s="13" t="s">
        <v>216</v>
      </c>
      <c r="B194" s="13" t="s">
        <v>704</v>
      </c>
      <c r="C194" s="13" t="s">
        <v>705</v>
      </c>
      <c r="D194" s="13" t="s">
        <v>550</v>
      </c>
      <c r="E194" s="13" t="s">
        <v>54</v>
      </c>
    </row>
    <row r="195" spans="1:5" s="13" customFormat="1" ht="13" x14ac:dyDescent="0.3">
      <c r="A195" s="13" t="s">
        <v>216</v>
      </c>
      <c r="B195" s="13" t="s">
        <v>706</v>
      </c>
      <c r="C195" s="13" t="s">
        <v>246</v>
      </c>
      <c r="D195" s="13" t="s">
        <v>550</v>
      </c>
      <c r="E195" s="13" t="s">
        <v>54</v>
      </c>
    </row>
    <row r="196" spans="1:5" s="13" customFormat="1" ht="13" x14ac:dyDescent="0.3">
      <c r="A196" s="13" t="s">
        <v>216</v>
      </c>
      <c r="B196" s="13" t="s">
        <v>707</v>
      </c>
      <c r="C196" s="13" t="s">
        <v>247</v>
      </c>
      <c r="D196" s="13" t="s">
        <v>550</v>
      </c>
      <c r="E196" s="13" t="s">
        <v>54</v>
      </c>
    </row>
    <row r="197" spans="1:5" s="13" customFormat="1" ht="13" x14ac:dyDescent="0.3">
      <c r="A197" s="13" t="s">
        <v>216</v>
      </c>
      <c r="B197" s="13" t="s">
        <v>567</v>
      </c>
      <c r="C197" s="13" t="s">
        <v>166</v>
      </c>
      <c r="D197" s="13" t="s">
        <v>541</v>
      </c>
      <c r="E197" s="13" t="s">
        <v>567</v>
      </c>
    </row>
    <row r="198" spans="1:5" s="13" customFormat="1" ht="13" x14ac:dyDescent="0.3">
      <c r="A198" s="13" t="s">
        <v>216</v>
      </c>
      <c r="B198" s="13" t="s">
        <v>708</v>
      </c>
      <c r="C198" s="13" t="s">
        <v>709</v>
      </c>
      <c r="D198" s="13" t="s">
        <v>541</v>
      </c>
      <c r="E198" s="13" t="s">
        <v>567</v>
      </c>
    </row>
    <row r="199" spans="1:5" s="13" customFormat="1" ht="13" x14ac:dyDescent="0.3">
      <c r="A199" s="13" t="s">
        <v>216</v>
      </c>
      <c r="B199" s="13" t="s">
        <v>557</v>
      </c>
      <c r="C199" s="13" t="s">
        <v>154</v>
      </c>
      <c r="D199" s="13" t="s">
        <v>539</v>
      </c>
      <c r="E199" s="13" t="s">
        <v>557</v>
      </c>
    </row>
    <row r="200" spans="1:5" s="13" customFormat="1" ht="13" x14ac:dyDescent="0.3">
      <c r="A200" s="13" t="s">
        <v>216</v>
      </c>
      <c r="B200" s="13" t="s">
        <v>710</v>
      </c>
      <c r="C200" s="13" t="s">
        <v>711</v>
      </c>
      <c r="D200" s="13" t="s">
        <v>541</v>
      </c>
      <c r="E200" s="13" t="s">
        <v>570</v>
      </c>
    </row>
    <row r="201" spans="1:5" s="13" customFormat="1" ht="13" x14ac:dyDescent="0.3">
      <c r="A201" s="13" t="s">
        <v>216</v>
      </c>
      <c r="B201" s="13" t="s">
        <v>589</v>
      </c>
      <c r="C201" s="13" t="s">
        <v>248</v>
      </c>
      <c r="D201" s="13" t="s">
        <v>546</v>
      </c>
      <c r="E201" s="13" t="s">
        <v>589</v>
      </c>
    </row>
    <row r="202" spans="1:5" s="13" customFormat="1" ht="13" x14ac:dyDescent="0.3">
      <c r="A202" s="13" t="s">
        <v>216</v>
      </c>
      <c r="B202" s="13" t="s">
        <v>712</v>
      </c>
      <c r="C202" s="13" t="s">
        <v>249</v>
      </c>
      <c r="D202" s="13" t="s">
        <v>546</v>
      </c>
      <c r="E202" s="13" t="s">
        <v>589</v>
      </c>
    </row>
    <row r="203" spans="1:5" s="13" customFormat="1" ht="13" x14ac:dyDescent="0.3">
      <c r="A203" s="13" t="s">
        <v>216</v>
      </c>
      <c r="B203" s="13" t="s">
        <v>713</v>
      </c>
      <c r="C203" s="13" t="s">
        <v>250</v>
      </c>
      <c r="D203" s="13" t="s">
        <v>546</v>
      </c>
      <c r="E203" s="13" t="s">
        <v>589</v>
      </c>
    </row>
    <row r="204" spans="1:5" s="13" customFormat="1" ht="13" x14ac:dyDescent="0.3">
      <c r="A204" s="13" t="s">
        <v>216</v>
      </c>
      <c r="B204" s="13" t="s">
        <v>613</v>
      </c>
      <c r="C204" s="13" t="s">
        <v>714</v>
      </c>
      <c r="D204" s="13" t="s">
        <v>554</v>
      </c>
      <c r="E204" s="13" t="s">
        <v>613</v>
      </c>
    </row>
    <row r="205" spans="1:5" s="13" customFormat="1" ht="13" x14ac:dyDescent="0.3">
      <c r="A205" s="13" t="s">
        <v>216</v>
      </c>
      <c r="B205" s="13" t="s">
        <v>715</v>
      </c>
      <c r="C205" s="13" t="s">
        <v>251</v>
      </c>
      <c r="D205" s="13" t="s">
        <v>541</v>
      </c>
      <c r="E205" s="13" t="s">
        <v>571</v>
      </c>
    </row>
    <row r="206" spans="1:5" s="13" customFormat="1" ht="13" x14ac:dyDescent="0.3">
      <c r="A206" s="13" t="s">
        <v>216</v>
      </c>
      <c r="B206" s="13" t="s">
        <v>716</v>
      </c>
      <c r="C206" s="13" t="s">
        <v>252</v>
      </c>
      <c r="D206" s="13" t="s">
        <v>541</v>
      </c>
      <c r="E206" s="13" t="s">
        <v>571</v>
      </c>
    </row>
    <row r="207" spans="1:5" s="13" customFormat="1" ht="13" x14ac:dyDescent="0.3">
      <c r="A207" s="13" t="s">
        <v>216</v>
      </c>
      <c r="B207" s="13" t="s">
        <v>717</v>
      </c>
      <c r="C207" s="13" t="s">
        <v>211</v>
      </c>
      <c r="D207" s="13" t="s">
        <v>553</v>
      </c>
      <c r="E207" s="13" t="s">
        <v>717</v>
      </c>
    </row>
    <row r="208" spans="1:5" s="13" customFormat="1" ht="13" x14ac:dyDescent="0.3">
      <c r="A208" s="13" t="s">
        <v>216</v>
      </c>
      <c r="B208" s="13" t="s">
        <v>718</v>
      </c>
      <c r="C208" s="13" t="s">
        <v>253</v>
      </c>
      <c r="D208" s="13" t="s">
        <v>553</v>
      </c>
      <c r="E208" s="13" t="s">
        <v>717</v>
      </c>
    </row>
    <row r="209" spans="1:5" s="13" customFormat="1" ht="13" x14ac:dyDescent="0.3">
      <c r="A209" s="13" t="s">
        <v>216</v>
      </c>
      <c r="B209" s="13" t="s">
        <v>719</v>
      </c>
      <c r="C209" s="13" t="s">
        <v>720</v>
      </c>
      <c r="D209" s="13" t="s">
        <v>541</v>
      </c>
      <c r="E209" s="13" t="s">
        <v>566</v>
      </c>
    </row>
    <row r="210" spans="1:5" s="13" customFormat="1" ht="13" x14ac:dyDescent="0.3">
      <c r="A210" s="13" t="s">
        <v>216</v>
      </c>
      <c r="B210" s="13" t="s">
        <v>721</v>
      </c>
      <c r="C210" s="13" t="s">
        <v>194</v>
      </c>
      <c r="D210" s="13" t="s">
        <v>548</v>
      </c>
      <c r="E210" s="13" t="s">
        <v>721</v>
      </c>
    </row>
    <row r="211" spans="1:5" s="13" customFormat="1" ht="13" x14ac:dyDescent="0.3">
      <c r="A211" s="13" t="s">
        <v>216</v>
      </c>
      <c r="B211" s="13" t="s">
        <v>722</v>
      </c>
      <c r="C211" s="13" t="s">
        <v>254</v>
      </c>
      <c r="D211" s="13" t="s">
        <v>548</v>
      </c>
      <c r="E211" s="13" t="s">
        <v>721</v>
      </c>
    </row>
    <row r="212" spans="1:5" s="13" customFormat="1" ht="13" x14ac:dyDescent="0.3">
      <c r="A212" s="13" t="s">
        <v>216</v>
      </c>
      <c r="B212" s="13" t="s">
        <v>723</v>
      </c>
      <c r="C212" s="13" t="s">
        <v>255</v>
      </c>
      <c r="D212" s="13" t="s">
        <v>548</v>
      </c>
      <c r="E212" s="13" t="s">
        <v>721</v>
      </c>
    </row>
    <row r="213" spans="1:5" s="13" customFormat="1" ht="13" x14ac:dyDescent="0.3">
      <c r="A213" s="13" t="s">
        <v>216</v>
      </c>
      <c r="B213" s="13" t="s">
        <v>724</v>
      </c>
      <c r="C213" s="13" t="s">
        <v>256</v>
      </c>
      <c r="D213" s="13" t="s">
        <v>548</v>
      </c>
      <c r="E213" s="13" t="s">
        <v>721</v>
      </c>
    </row>
    <row r="214" spans="1:5" s="13" customFormat="1" ht="13" x14ac:dyDescent="0.3">
      <c r="A214" s="13" t="s">
        <v>216</v>
      </c>
      <c r="B214" s="13" t="s">
        <v>725</v>
      </c>
      <c r="C214" s="13" t="s">
        <v>726</v>
      </c>
      <c r="D214" s="13" t="s">
        <v>548</v>
      </c>
      <c r="E214" s="13" t="s">
        <v>195</v>
      </c>
    </row>
    <row r="215" spans="1:5" s="13" customFormat="1" ht="13" x14ac:dyDescent="0.3">
      <c r="A215" s="13" t="s">
        <v>216</v>
      </c>
      <c r="B215" s="13" t="s">
        <v>196</v>
      </c>
      <c r="C215" s="13" t="s">
        <v>196</v>
      </c>
      <c r="D215" s="13" t="s">
        <v>548</v>
      </c>
      <c r="E215" s="13" t="s">
        <v>195</v>
      </c>
    </row>
    <row r="216" spans="1:5" s="13" customFormat="1" ht="13" x14ac:dyDescent="0.3">
      <c r="A216" s="13" t="s">
        <v>216</v>
      </c>
      <c r="B216" s="13" t="s">
        <v>727</v>
      </c>
      <c r="C216" s="13" t="s">
        <v>728</v>
      </c>
      <c r="D216" s="13" t="s">
        <v>548</v>
      </c>
      <c r="E216" s="13" t="s">
        <v>195</v>
      </c>
    </row>
    <row r="217" spans="1:5" s="13" customFormat="1" ht="13" x14ac:dyDescent="0.3">
      <c r="A217" s="13" t="s">
        <v>216</v>
      </c>
      <c r="B217" s="13" t="s">
        <v>729</v>
      </c>
      <c r="C217" s="13" t="s">
        <v>257</v>
      </c>
      <c r="D217" s="13" t="s">
        <v>545</v>
      </c>
      <c r="E217" s="13" t="s">
        <v>730</v>
      </c>
    </row>
    <row r="218" spans="1:5" s="13" customFormat="1" ht="13" x14ac:dyDescent="0.3">
      <c r="A218" s="13" t="s">
        <v>216</v>
      </c>
      <c r="B218" s="13" t="s">
        <v>731</v>
      </c>
      <c r="C218" s="13" t="s">
        <v>258</v>
      </c>
      <c r="D218" s="13" t="s">
        <v>732</v>
      </c>
      <c r="E218" s="13" t="s">
        <v>730</v>
      </c>
    </row>
    <row r="219" spans="1:5" s="13" customFormat="1" ht="13" x14ac:dyDescent="0.3">
      <c r="A219" s="13" t="s">
        <v>216</v>
      </c>
      <c r="B219" s="13" t="s">
        <v>733</v>
      </c>
      <c r="C219" s="13" t="s">
        <v>259</v>
      </c>
      <c r="D219" s="13" t="s">
        <v>732</v>
      </c>
      <c r="E219" s="13" t="s">
        <v>592</v>
      </c>
    </row>
    <row r="220" spans="1:5" s="13" customFormat="1" ht="13" x14ac:dyDescent="0.3">
      <c r="A220" s="13" t="s">
        <v>216</v>
      </c>
      <c r="B220" s="13" t="s">
        <v>734</v>
      </c>
      <c r="C220" s="13" t="s">
        <v>735</v>
      </c>
      <c r="D220" s="13" t="s">
        <v>732</v>
      </c>
      <c r="E220" s="13" t="s">
        <v>592</v>
      </c>
    </row>
    <row r="221" spans="1:5" s="13" customFormat="1" ht="13" x14ac:dyDescent="0.3">
      <c r="A221" s="13" t="s">
        <v>216</v>
      </c>
      <c r="B221" s="13" t="s">
        <v>592</v>
      </c>
      <c r="C221" s="13" t="s">
        <v>85</v>
      </c>
      <c r="D221" s="13" t="s">
        <v>732</v>
      </c>
      <c r="E221" s="13" t="s">
        <v>592</v>
      </c>
    </row>
    <row r="222" spans="1:5" s="13" customFormat="1" ht="13" x14ac:dyDescent="0.3">
      <c r="A222" s="13" t="s">
        <v>216</v>
      </c>
      <c r="B222" s="13" t="s">
        <v>736</v>
      </c>
      <c r="C222" s="13" t="s">
        <v>260</v>
      </c>
      <c r="D222" s="13" t="s">
        <v>732</v>
      </c>
      <c r="E222" s="13" t="s">
        <v>592</v>
      </c>
    </row>
    <row r="223" spans="1:5" s="13" customFormat="1" ht="13" x14ac:dyDescent="0.3">
      <c r="A223" s="13" t="s">
        <v>216</v>
      </c>
      <c r="B223" s="13" t="s">
        <v>737</v>
      </c>
      <c r="C223" s="13" t="s">
        <v>261</v>
      </c>
      <c r="D223" s="13" t="s">
        <v>732</v>
      </c>
      <c r="E223" s="13" t="s">
        <v>592</v>
      </c>
    </row>
    <row r="224" spans="1:5" s="13" customFormat="1" ht="13" x14ac:dyDescent="0.3">
      <c r="A224" s="13" t="s">
        <v>216</v>
      </c>
      <c r="B224" s="13" t="s">
        <v>604</v>
      </c>
      <c r="C224" s="13" t="s">
        <v>738</v>
      </c>
      <c r="D224" s="13" t="s">
        <v>552</v>
      </c>
      <c r="E224" s="13" t="s">
        <v>604</v>
      </c>
    </row>
    <row r="225" spans="1:5" s="13" customFormat="1" ht="13" x14ac:dyDescent="0.3">
      <c r="A225" s="13" t="s">
        <v>216</v>
      </c>
      <c r="B225" s="13" t="s">
        <v>739</v>
      </c>
      <c r="C225" s="13" t="s">
        <v>262</v>
      </c>
      <c r="D225" s="13" t="s">
        <v>552</v>
      </c>
      <c r="E225" s="13" t="s">
        <v>604</v>
      </c>
    </row>
    <row r="226" spans="1:5" s="13" customFormat="1" ht="13" x14ac:dyDescent="0.3">
      <c r="A226" s="13" t="s">
        <v>216</v>
      </c>
      <c r="B226" s="13" t="s">
        <v>740</v>
      </c>
      <c r="C226" s="13" t="s">
        <v>741</v>
      </c>
      <c r="D226" s="13" t="s">
        <v>548</v>
      </c>
      <c r="E226" s="13" t="s">
        <v>106</v>
      </c>
    </row>
    <row r="227" spans="1:5" s="13" customFormat="1" ht="13" x14ac:dyDescent="0.3">
      <c r="A227" s="13" t="s">
        <v>216</v>
      </c>
      <c r="B227" s="13" t="s">
        <v>742</v>
      </c>
      <c r="C227" s="13" t="s">
        <v>263</v>
      </c>
      <c r="D227" s="13" t="s">
        <v>548</v>
      </c>
      <c r="E227" s="13" t="s">
        <v>106</v>
      </c>
    </row>
    <row r="228" spans="1:5" s="13" customFormat="1" ht="13" x14ac:dyDescent="0.3">
      <c r="A228" s="13" t="s">
        <v>216</v>
      </c>
      <c r="B228" s="13" t="s">
        <v>106</v>
      </c>
      <c r="C228" s="13" t="s">
        <v>81</v>
      </c>
      <c r="D228" s="13" t="s">
        <v>548</v>
      </c>
      <c r="E228" s="13" t="s">
        <v>106</v>
      </c>
    </row>
    <row r="229" spans="1:5" s="13" customFormat="1" ht="13" x14ac:dyDescent="0.3">
      <c r="A229" s="13" t="s">
        <v>216</v>
      </c>
      <c r="B229" s="13" t="s">
        <v>107</v>
      </c>
      <c r="C229" s="13" t="s">
        <v>264</v>
      </c>
      <c r="D229" s="13" t="s">
        <v>548</v>
      </c>
      <c r="E229" s="13" t="s">
        <v>743</v>
      </c>
    </row>
    <row r="230" spans="1:5" s="13" customFormat="1" ht="13" x14ac:dyDescent="0.3">
      <c r="A230" s="13" t="s">
        <v>216</v>
      </c>
      <c r="B230" s="13" t="s">
        <v>579</v>
      </c>
      <c r="C230" s="13" t="s">
        <v>179</v>
      </c>
      <c r="D230" s="13" t="s">
        <v>544</v>
      </c>
      <c r="E230" s="13" t="s">
        <v>579</v>
      </c>
    </row>
    <row r="231" spans="1:5" s="13" customFormat="1" ht="13" x14ac:dyDescent="0.3">
      <c r="A231" s="13" t="s">
        <v>216</v>
      </c>
      <c r="B231" s="13" t="s">
        <v>590</v>
      </c>
      <c r="C231" s="13" t="s">
        <v>190</v>
      </c>
      <c r="D231" s="13" t="s">
        <v>546</v>
      </c>
      <c r="E231" s="13" t="s">
        <v>590</v>
      </c>
    </row>
    <row r="232" spans="1:5" x14ac:dyDescent="0.3">
      <c r="A232" s="13" t="s">
        <v>216</v>
      </c>
      <c r="B232" s="13" t="s">
        <v>744</v>
      </c>
      <c r="C232" s="13" t="s">
        <v>745</v>
      </c>
      <c r="D232" s="13" t="s">
        <v>545</v>
      </c>
      <c r="E232" s="13" t="s">
        <v>583</v>
      </c>
    </row>
    <row r="233" spans="1:5" x14ac:dyDescent="0.3">
      <c r="A233" s="13" t="s">
        <v>216</v>
      </c>
      <c r="B233" s="13" t="s">
        <v>746</v>
      </c>
      <c r="C233" s="13" t="s">
        <v>747</v>
      </c>
      <c r="D233" s="13" t="s">
        <v>540</v>
      </c>
      <c r="E233" s="13" t="s">
        <v>159</v>
      </c>
    </row>
    <row r="234" spans="1:5" x14ac:dyDescent="0.3">
      <c r="A234" s="13" t="s">
        <v>216</v>
      </c>
      <c r="B234" s="13" t="s">
        <v>748</v>
      </c>
      <c r="C234" s="13" t="s">
        <v>749</v>
      </c>
      <c r="D234" s="13" t="s">
        <v>540</v>
      </c>
      <c r="E234" s="13" t="s">
        <v>159</v>
      </c>
    </row>
    <row r="235" spans="1:5" x14ac:dyDescent="0.3">
      <c r="A235" s="13" t="s">
        <v>216</v>
      </c>
      <c r="B235" s="13" t="s">
        <v>750</v>
      </c>
      <c r="C235" s="13" t="s">
        <v>751</v>
      </c>
      <c r="D235" s="13" t="s">
        <v>540</v>
      </c>
      <c r="E235" s="13" t="s">
        <v>159</v>
      </c>
    </row>
    <row r="236" spans="1:5" x14ac:dyDescent="0.3">
      <c r="A236" s="13" t="s">
        <v>216</v>
      </c>
      <c r="B236" s="13" t="s">
        <v>159</v>
      </c>
      <c r="C236" s="13" t="s">
        <v>159</v>
      </c>
      <c r="D236" s="13" t="s">
        <v>540</v>
      </c>
      <c r="E236" s="13" t="s">
        <v>159</v>
      </c>
    </row>
    <row r="237" spans="1:5" x14ac:dyDescent="0.3">
      <c r="A237" s="13" t="s">
        <v>216</v>
      </c>
      <c r="B237" s="13" t="s">
        <v>752</v>
      </c>
      <c r="C237" s="13" t="s">
        <v>265</v>
      </c>
      <c r="D237" s="13" t="s">
        <v>540</v>
      </c>
      <c r="E237" s="13" t="s">
        <v>159</v>
      </c>
    </row>
    <row r="238" spans="1:5" x14ac:dyDescent="0.3">
      <c r="A238" s="13" t="s">
        <v>216</v>
      </c>
      <c r="B238" s="13" t="s">
        <v>753</v>
      </c>
      <c r="C238" s="13" t="s">
        <v>266</v>
      </c>
      <c r="D238" s="13" t="s">
        <v>540</v>
      </c>
      <c r="E238" s="13" t="s">
        <v>159</v>
      </c>
    </row>
    <row r="239" spans="1:5" x14ac:dyDescent="0.3">
      <c r="A239" s="13" t="s">
        <v>216</v>
      </c>
      <c r="B239" s="13" t="s">
        <v>575</v>
      </c>
      <c r="C239" s="13" t="s">
        <v>174</v>
      </c>
      <c r="D239" s="13" t="s">
        <v>540</v>
      </c>
      <c r="E239" s="13" t="s">
        <v>159</v>
      </c>
    </row>
    <row r="240" spans="1:5" x14ac:dyDescent="0.3">
      <c r="A240" s="13" t="s">
        <v>216</v>
      </c>
      <c r="B240" s="13" t="s">
        <v>754</v>
      </c>
      <c r="C240" s="13" t="s">
        <v>267</v>
      </c>
      <c r="D240" s="13" t="s">
        <v>540</v>
      </c>
      <c r="E240" s="13" t="s">
        <v>159</v>
      </c>
    </row>
    <row r="241" spans="1:5" x14ac:dyDescent="0.3">
      <c r="A241" s="13" t="s">
        <v>216</v>
      </c>
      <c r="B241" s="13" t="s">
        <v>593</v>
      </c>
      <c r="C241" s="13" t="s">
        <v>755</v>
      </c>
      <c r="D241" s="13" t="s">
        <v>732</v>
      </c>
      <c r="E241" s="13" t="s">
        <v>593</v>
      </c>
    </row>
    <row r="242" spans="1:5" x14ac:dyDescent="0.3">
      <c r="A242" s="13" t="s">
        <v>216</v>
      </c>
      <c r="B242" s="13" t="s">
        <v>756</v>
      </c>
      <c r="C242" s="13" t="s">
        <v>268</v>
      </c>
      <c r="D242" s="13" t="s">
        <v>552</v>
      </c>
      <c r="E242" s="13" t="s">
        <v>605</v>
      </c>
    </row>
    <row r="243" spans="1:5" x14ac:dyDescent="0.3">
      <c r="A243" s="13" t="s">
        <v>216</v>
      </c>
      <c r="B243" s="13" t="s">
        <v>757</v>
      </c>
      <c r="C243" s="13" t="s">
        <v>758</v>
      </c>
      <c r="D243" s="13" t="s">
        <v>552</v>
      </c>
      <c r="E243" s="13" t="s">
        <v>605</v>
      </c>
    </row>
    <row r="244" spans="1:5" x14ac:dyDescent="0.3">
      <c r="A244" s="13" t="s">
        <v>216</v>
      </c>
      <c r="B244" s="13" t="s">
        <v>759</v>
      </c>
      <c r="C244" s="13" t="s">
        <v>269</v>
      </c>
      <c r="D244" s="13" t="s">
        <v>552</v>
      </c>
      <c r="E244" s="13" t="s">
        <v>605</v>
      </c>
    </row>
    <row r="245" spans="1:5" x14ac:dyDescent="0.3">
      <c r="A245" s="13" t="s">
        <v>216</v>
      </c>
      <c r="B245" s="13" t="s">
        <v>760</v>
      </c>
      <c r="C245" s="13" t="s">
        <v>761</v>
      </c>
      <c r="D245" s="13" t="s">
        <v>552</v>
      </c>
      <c r="E245" s="13" t="s">
        <v>603</v>
      </c>
    </row>
    <row r="246" spans="1:5" x14ac:dyDescent="0.3">
      <c r="A246" s="13" t="s">
        <v>216</v>
      </c>
      <c r="B246" s="13" t="s">
        <v>603</v>
      </c>
      <c r="C246" s="13" t="s">
        <v>203</v>
      </c>
      <c r="D246" s="13" t="s">
        <v>552</v>
      </c>
      <c r="E246" s="13" t="s">
        <v>603</v>
      </c>
    </row>
    <row r="247" spans="1:5" x14ac:dyDescent="0.3">
      <c r="A247" s="13" t="s">
        <v>216</v>
      </c>
      <c r="B247" s="13" t="s">
        <v>762</v>
      </c>
      <c r="C247" s="13" t="s">
        <v>160</v>
      </c>
      <c r="D247" s="13" t="s">
        <v>540</v>
      </c>
      <c r="E247" s="13" t="s">
        <v>762</v>
      </c>
    </row>
    <row r="248" spans="1:5" x14ac:dyDescent="0.3">
      <c r="A248" s="13" t="s">
        <v>216</v>
      </c>
      <c r="B248" s="13" t="s">
        <v>582</v>
      </c>
      <c r="C248" s="13" t="s">
        <v>183</v>
      </c>
      <c r="D248" s="13" t="s">
        <v>545</v>
      </c>
      <c r="E248" s="13" t="s">
        <v>582</v>
      </c>
    </row>
    <row r="249" spans="1:5" x14ac:dyDescent="0.3">
      <c r="A249" s="13" t="s">
        <v>216</v>
      </c>
      <c r="B249" s="13" t="s">
        <v>584</v>
      </c>
      <c r="C249" s="13" t="s">
        <v>763</v>
      </c>
      <c r="D249" s="13" t="s">
        <v>545</v>
      </c>
      <c r="E249" s="13" t="s">
        <v>584</v>
      </c>
    </row>
    <row r="250" spans="1:5" x14ac:dyDescent="0.3">
      <c r="A250" s="13" t="s">
        <v>216</v>
      </c>
      <c r="B250" s="13" t="s">
        <v>764</v>
      </c>
      <c r="C250" s="13" t="s">
        <v>765</v>
      </c>
      <c r="D250" s="13" t="s">
        <v>549</v>
      </c>
      <c r="E250" s="13" t="s">
        <v>766</v>
      </c>
    </row>
    <row r="251" spans="1:5" x14ac:dyDescent="0.3">
      <c r="A251" s="13" t="s">
        <v>216</v>
      </c>
      <c r="B251" s="13" t="s">
        <v>767</v>
      </c>
      <c r="C251" s="13" t="s">
        <v>270</v>
      </c>
      <c r="D251" s="13" t="s">
        <v>549</v>
      </c>
      <c r="E251" s="13" t="s">
        <v>766</v>
      </c>
    </row>
    <row r="252" spans="1:5" x14ac:dyDescent="0.3">
      <c r="A252" s="13" t="s">
        <v>216</v>
      </c>
      <c r="B252" s="13" t="s">
        <v>768</v>
      </c>
      <c r="C252" s="13" t="s">
        <v>271</v>
      </c>
      <c r="D252" s="13" t="s">
        <v>546</v>
      </c>
      <c r="E252" s="13" t="s">
        <v>769</v>
      </c>
    </row>
    <row r="253" spans="1:5" x14ac:dyDescent="0.3">
      <c r="A253" s="13" t="s">
        <v>216</v>
      </c>
      <c r="B253" s="13" t="s">
        <v>770</v>
      </c>
      <c r="C253" s="13" t="s">
        <v>272</v>
      </c>
      <c r="D253" s="13" t="s">
        <v>546</v>
      </c>
      <c r="E253" s="13" t="s">
        <v>769</v>
      </c>
    </row>
    <row r="254" spans="1:5" x14ac:dyDescent="0.3">
      <c r="A254" s="13" t="s">
        <v>216</v>
      </c>
      <c r="B254" s="13" t="s">
        <v>771</v>
      </c>
      <c r="C254" s="13" t="s">
        <v>273</v>
      </c>
      <c r="D254" s="13" t="s">
        <v>544</v>
      </c>
      <c r="E254" s="13" t="s">
        <v>580</v>
      </c>
    </row>
    <row r="255" spans="1:5" x14ac:dyDescent="0.3">
      <c r="A255" s="13" t="s">
        <v>216</v>
      </c>
      <c r="B255" s="13" t="s">
        <v>772</v>
      </c>
      <c r="C255" s="13" t="s">
        <v>274</v>
      </c>
      <c r="D255" s="13" t="s">
        <v>544</v>
      </c>
      <c r="E255" s="13" t="s">
        <v>580</v>
      </c>
    </row>
    <row r="256" spans="1:5" x14ac:dyDescent="0.3">
      <c r="A256" s="13" t="s">
        <v>216</v>
      </c>
      <c r="B256" s="13" t="s">
        <v>773</v>
      </c>
      <c r="C256" s="13" t="s">
        <v>275</v>
      </c>
      <c r="D256" s="13" t="s">
        <v>544</v>
      </c>
      <c r="E256" s="13" t="s">
        <v>580</v>
      </c>
    </row>
    <row r="257" spans="1:5" x14ac:dyDescent="0.3">
      <c r="A257" s="13" t="s">
        <v>216</v>
      </c>
      <c r="B257" s="13" t="s">
        <v>774</v>
      </c>
      <c r="C257" s="13" t="s">
        <v>276</v>
      </c>
      <c r="D257" s="13" t="s">
        <v>544</v>
      </c>
      <c r="E257" s="13" t="s">
        <v>580</v>
      </c>
    </row>
    <row r="258" spans="1:5" x14ac:dyDescent="0.3">
      <c r="A258" s="13" t="s">
        <v>216</v>
      </c>
      <c r="B258" s="13" t="s">
        <v>775</v>
      </c>
      <c r="C258" s="13" t="s">
        <v>776</v>
      </c>
      <c r="D258" s="13" t="s">
        <v>544</v>
      </c>
      <c r="E258" s="13" t="s">
        <v>580</v>
      </c>
    </row>
    <row r="259" spans="1:5" x14ac:dyDescent="0.3">
      <c r="A259" s="13" t="s">
        <v>216</v>
      </c>
      <c r="B259" s="13" t="s">
        <v>777</v>
      </c>
      <c r="C259" s="13" t="s">
        <v>277</v>
      </c>
      <c r="D259" s="13" t="s">
        <v>543</v>
      </c>
      <c r="E259" s="13" t="s">
        <v>575</v>
      </c>
    </row>
    <row r="260" spans="1:5" x14ac:dyDescent="0.3">
      <c r="A260" s="13" t="s">
        <v>216</v>
      </c>
      <c r="B260" s="13" t="s">
        <v>575</v>
      </c>
      <c r="C260" s="13" t="s">
        <v>174</v>
      </c>
      <c r="D260" s="13" t="s">
        <v>543</v>
      </c>
      <c r="E260" s="13" t="s">
        <v>575</v>
      </c>
    </row>
    <row r="261" spans="1:5" x14ac:dyDescent="0.3">
      <c r="A261" s="13" t="s">
        <v>216</v>
      </c>
      <c r="B261" s="13" t="s">
        <v>778</v>
      </c>
      <c r="C261" s="13" t="s">
        <v>278</v>
      </c>
      <c r="D261" s="13" t="s">
        <v>543</v>
      </c>
      <c r="E261" s="13" t="s">
        <v>575</v>
      </c>
    </row>
    <row r="262" spans="1:5" x14ac:dyDescent="0.3">
      <c r="A262" s="13" t="s">
        <v>216</v>
      </c>
      <c r="B262" s="13" t="s">
        <v>779</v>
      </c>
      <c r="C262" s="13" t="s">
        <v>279</v>
      </c>
      <c r="D262" s="13" t="s">
        <v>554</v>
      </c>
      <c r="E262" s="13" t="s">
        <v>68</v>
      </c>
    </row>
    <row r="263" spans="1:5" x14ac:dyDescent="0.3">
      <c r="A263" s="13" t="s">
        <v>216</v>
      </c>
      <c r="B263" s="13" t="s">
        <v>68</v>
      </c>
      <c r="C263" s="13" t="s">
        <v>70</v>
      </c>
      <c r="D263" s="13" t="s">
        <v>554</v>
      </c>
      <c r="E263" s="13" t="s">
        <v>68</v>
      </c>
    </row>
    <row r="264" spans="1:5" x14ac:dyDescent="0.3">
      <c r="A264" s="13" t="s">
        <v>216</v>
      </c>
      <c r="B264" s="13" t="s">
        <v>599</v>
      </c>
      <c r="C264" s="13" t="s">
        <v>199</v>
      </c>
      <c r="D264" s="13" t="s">
        <v>550</v>
      </c>
      <c r="E264" s="13" t="s">
        <v>599</v>
      </c>
    </row>
    <row r="265" spans="1:5" x14ac:dyDescent="0.3">
      <c r="A265" s="13" t="s">
        <v>216</v>
      </c>
      <c r="B265" s="13" t="s">
        <v>780</v>
      </c>
      <c r="C265" s="13" t="s">
        <v>781</v>
      </c>
      <c r="D265" s="13" t="s">
        <v>550</v>
      </c>
      <c r="E265" s="13" t="s">
        <v>599</v>
      </c>
    </row>
    <row r="266" spans="1:5" x14ac:dyDescent="0.3">
      <c r="A266" s="13" t="s">
        <v>216</v>
      </c>
      <c r="B266" s="13" t="s">
        <v>782</v>
      </c>
      <c r="C266" s="13" t="s">
        <v>280</v>
      </c>
      <c r="D266" s="13" t="s">
        <v>551</v>
      </c>
      <c r="E266" s="13" t="s">
        <v>602</v>
      </c>
    </row>
    <row r="267" spans="1:5" x14ac:dyDescent="0.3">
      <c r="A267" s="13" t="s">
        <v>216</v>
      </c>
      <c r="B267" s="13" t="s">
        <v>783</v>
      </c>
      <c r="C267" s="13" t="s">
        <v>281</v>
      </c>
      <c r="D267" s="13" t="s">
        <v>553</v>
      </c>
      <c r="E267" s="13" t="s">
        <v>784</v>
      </c>
    </row>
    <row r="268" spans="1:5" x14ac:dyDescent="0.3">
      <c r="A268" s="13" t="s">
        <v>216</v>
      </c>
      <c r="B268" s="13" t="s">
        <v>784</v>
      </c>
      <c r="C268" s="13" t="s">
        <v>210</v>
      </c>
      <c r="D268" s="13" t="s">
        <v>553</v>
      </c>
      <c r="E268" s="13" t="s">
        <v>784</v>
      </c>
    </row>
    <row r="269" spans="1:5" x14ac:dyDescent="0.3">
      <c r="A269" s="13" t="s">
        <v>216</v>
      </c>
      <c r="B269" s="13" t="s">
        <v>785</v>
      </c>
      <c r="C269" s="13" t="s">
        <v>282</v>
      </c>
      <c r="D269" s="13" t="s">
        <v>544</v>
      </c>
      <c r="E269" s="13" t="s">
        <v>180</v>
      </c>
    </row>
    <row r="270" spans="1:5" x14ac:dyDescent="0.3">
      <c r="A270" s="13" t="s">
        <v>216</v>
      </c>
      <c r="B270" s="13" t="s">
        <v>786</v>
      </c>
      <c r="C270" s="13" t="s">
        <v>283</v>
      </c>
      <c r="D270" s="13" t="s">
        <v>544</v>
      </c>
      <c r="E270" s="13" t="s">
        <v>180</v>
      </c>
    </row>
    <row r="271" spans="1:5" x14ac:dyDescent="0.3">
      <c r="A271" s="13" t="s">
        <v>216</v>
      </c>
      <c r="B271" s="13" t="s">
        <v>787</v>
      </c>
      <c r="C271" s="13" t="s">
        <v>284</v>
      </c>
      <c r="D271" s="13" t="s">
        <v>544</v>
      </c>
      <c r="E271" s="13" t="s">
        <v>180</v>
      </c>
    </row>
    <row r="272" spans="1:5" x14ac:dyDescent="0.3">
      <c r="A272" s="13" t="s">
        <v>216</v>
      </c>
      <c r="B272" s="13" t="s">
        <v>788</v>
      </c>
      <c r="C272" s="13" t="s">
        <v>789</v>
      </c>
      <c r="D272" s="13" t="s">
        <v>544</v>
      </c>
      <c r="E272" s="13" t="s">
        <v>180</v>
      </c>
    </row>
    <row r="273" spans="1:5" x14ac:dyDescent="0.3">
      <c r="A273" s="13" t="s">
        <v>216</v>
      </c>
      <c r="B273" s="13" t="s">
        <v>790</v>
      </c>
      <c r="C273" s="13" t="s">
        <v>791</v>
      </c>
      <c r="D273" s="13" t="s">
        <v>544</v>
      </c>
      <c r="E273" s="13" t="s">
        <v>180</v>
      </c>
    </row>
    <row r="274" spans="1:5" x14ac:dyDescent="0.3">
      <c r="A274" s="13" t="s">
        <v>216</v>
      </c>
      <c r="B274" s="13" t="s">
        <v>792</v>
      </c>
      <c r="C274" s="13" t="s">
        <v>285</v>
      </c>
      <c r="D274" s="13" t="s">
        <v>544</v>
      </c>
      <c r="E274" s="13" t="s">
        <v>180</v>
      </c>
    </row>
    <row r="275" spans="1:5" x14ac:dyDescent="0.3">
      <c r="A275" s="13" t="s">
        <v>216</v>
      </c>
      <c r="B275" s="13" t="s">
        <v>793</v>
      </c>
      <c r="C275" s="13" t="s">
        <v>286</v>
      </c>
      <c r="D275" s="13" t="s">
        <v>544</v>
      </c>
      <c r="E275" s="13" t="s">
        <v>180</v>
      </c>
    </row>
    <row r="276" spans="1:5" x14ac:dyDescent="0.3">
      <c r="A276" s="13" t="s">
        <v>216</v>
      </c>
      <c r="B276" s="13" t="s">
        <v>180</v>
      </c>
      <c r="C276" s="13" t="s">
        <v>86</v>
      </c>
      <c r="D276" s="13" t="s">
        <v>544</v>
      </c>
      <c r="E276" s="13" t="s">
        <v>180</v>
      </c>
    </row>
    <row r="277" spans="1:5" x14ac:dyDescent="0.3">
      <c r="A277" s="13" t="s">
        <v>216</v>
      </c>
      <c r="B277" s="13" t="s">
        <v>610</v>
      </c>
      <c r="C277" s="13" t="s">
        <v>212</v>
      </c>
      <c r="D277" s="13" t="s">
        <v>553</v>
      </c>
      <c r="E277" s="13" t="s">
        <v>610</v>
      </c>
    </row>
    <row r="278" spans="1:5" x14ac:dyDescent="0.3">
      <c r="A278" s="13" t="s">
        <v>216</v>
      </c>
      <c r="B278" s="13" t="s">
        <v>794</v>
      </c>
      <c r="C278" s="13" t="s">
        <v>287</v>
      </c>
      <c r="D278" s="13" t="s">
        <v>552</v>
      </c>
      <c r="E278" s="13" t="s">
        <v>795</v>
      </c>
    </row>
    <row r="279" spans="1:5" x14ac:dyDescent="0.3">
      <c r="A279" s="13" t="s">
        <v>216</v>
      </c>
      <c r="B279" s="13" t="s">
        <v>796</v>
      </c>
      <c r="C279" s="13" t="s">
        <v>288</v>
      </c>
      <c r="D279" s="13" t="s">
        <v>546</v>
      </c>
      <c r="E279" s="13" t="s">
        <v>62</v>
      </c>
    </row>
    <row r="280" spans="1:5" x14ac:dyDescent="0.3">
      <c r="A280" s="13" t="s">
        <v>216</v>
      </c>
      <c r="B280" s="13" t="s">
        <v>62</v>
      </c>
      <c r="C280" s="13" t="s">
        <v>78</v>
      </c>
      <c r="D280" s="13" t="s">
        <v>546</v>
      </c>
      <c r="E280" s="13" t="s">
        <v>62</v>
      </c>
    </row>
    <row r="281" spans="1:5" x14ac:dyDescent="0.3">
      <c r="A281" s="13" t="s">
        <v>216</v>
      </c>
      <c r="B281" s="13" t="s">
        <v>797</v>
      </c>
      <c r="C281" s="13" t="s">
        <v>798</v>
      </c>
      <c r="D281" s="13" t="s">
        <v>541</v>
      </c>
      <c r="E281" s="13" t="s">
        <v>799</v>
      </c>
    </row>
    <row r="282" spans="1:5" x14ac:dyDescent="0.3">
      <c r="A282" s="13" t="s">
        <v>216</v>
      </c>
      <c r="B282" s="13" t="s">
        <v>600</v>
      </c>
      <c r="C282" s="13" t="s">
        <v>200</v>
      </c>
      <c r="D282" s="13" t="s">
        <v>550</v>
      </c>
      <c r="E282" s="13" t="s">
        <v>600</v>
      </c>
    </row>
    <row r="283" spans="1:5" x14ac:dyDescent="0.3">
      <c r="A283" s="13" t="s">
        <v>216</v>
      </c>
      <c r="B283" s="13" t="s">
        <v>800</v>
      </c>
      <c r="C283" s="13" t="s">
        <v>801</v>
      </c>
      <c r="D283" s="13" t="s">
        <v>539</v>
      </c>
      <c r="E283" s="13" t="s">
        <v>560</v>
      </c>
    </row>
    <row r="284" spans="1:5" x14ac:dyDescent="0.3">
      <c r="A284" s="13" t="s">
        <v>216</v>
      </c>
      <c r="B284" s="13" t="s">
        <v>560</v>
      </c>
      <c r="C284" s="13" t="s">
        <v>802</v>
      </c>
      <c r="D284" s="13" t="s">
        <v>539</v>
      </c>
      <c r="E284" s="13" t="s">
        <v>560</v>
      </c>
    </row>
    <row r="285" spans="1:5" x14ac:dyDescent="0.3">
      <c r="A285" s="13" t="s">
        <v>216</v>
      </c>
      <c r="B285" s="13" t="s">
        <v>803</v>
      </c>
      <c r="C285" s="13" t="s">
        <v>804</v>
      </c>
      <c r="D285" s="13" t="s">
        <v>552</v>
      </c>
      <c r="E285" s="13" t="s">
        <v>805</v>
      </c>
    </row>
    <row r="286" spans="1:5" x14ac:dyDescent="0.3">
      <c r="A286" s="13" t="s">
        <v>216</v>
      </c>
      <c r="B286" s="13" t="s">
        <v>806</v>
      </c>
      <c r="C286" s="13" t="s">
        <v>289</v>
      </c>
      <c r="D286" s="13" t="s">
        <v>552</v>
      </c>
      <c r="E286" s="13" t="s">
        <v>805</v>
      </c>
    </row>
    <row r="287" spans="1:5" x14ac:dyDescent="0.3">
      <c r="A287" s="13" t="s">
        <v>216</v>
      </c>
      <c r="B287" s="13" t="s">
        <v>48</v>
      </c>
      <c r="C287" s="13" t="s">
        <v>74</v>
      </c>
      <c r="D287" s="13" t="s">
        <v>554</v>
      </c>
      <c r="E287" s="13" t="s">
        <v>48</v>
      </c>
    </row>
    <row r="288" spans="1:5" x14ac:dyDescent="0.3">
      <c r="A288" s="13" t="s">
        <v>216</v>
      </c>
      <c r="B288" s="13" t="s">
        <v>807</v>
      </c>
      <c r="C288" s="13" t="s">
        <v>870</v>
      </c>
      <c r="D288" s="13" t="s">
        <v>52</v>
      </c>
      <c r="E288" s="13" t="s">
        <v>555</v>
      </c>
    </row>
    <row r="289" spans="1:5" x14ac:dyDescent="0.3">
      <c r="A289" s="13" t="s">
        <v>216</v>
      </c>
      <c r="B289" s="13" t="s">
        <v>808</v>
      </c>
      <c r="C289" s="13" t="s">
        <v>871</v>
      </c>
      <c r="D289" s="13" t="s">
        <v>52</v>
      </c>
      <c r="E289" s="13" t="s">
        <v>555</v>
      </c>
    </row>
    <row r="290" spans="1:5" x14ac:dyDescent="0.3">
      <c r="A290" s="256" t="s">
        <v>216</v>
      </c>
      <c r="B290" s="13" t="s">
        <v>809</v>
      </c>
      <c r="C290" s="13" t="s">
        <v>872</v>
      </c>
      <c r="D290" s="13" t="s">
        <v>52</v>
      </c>
      <c r="E290" s="13" t="s">
        <v>555</v>
      </c>
    </row>
    <row r="291" spans="1:5" x14ac:dyDescent="0.3">
      <c r="A291" s="256" t="s">
        <v>216</v>
      </c>
      <c r="B291" s="13" t="s">
        <v>810</v>
      </c>
      <c r="C291" s="13" t="s">
        <v>873</v>
      </c>
      <c r="D291" s="13" t="s">
        <v>52</v>
      </c>
      <c r="E291" s="13" t="s">
        <v>555</v>
      </c>
    </row>
    <row r="292" spans="1:5" x14ac:dyDescent="0.3">
      <c r="A292" s="256" t="s">
        <v>216</v>
      </c>
      <c r="B292" s="13" t="s">
        <v>811</v>
      </c>
      <c r="C292" s="13" t="s">
        <v>874</v>
      </c>
      <c r="D292" s="13" t="s">
        <v>52</v>
      </c>
      <c r="E292" s="13" t="s">
        <v>555</v>
      </c>
    </row>
    <row r="293" spans="1:5" x14ac:dyDescent="0.3">
      <c r="A293" s="256" t="s">
        <v>216</v>
      </c>
      <c r="B293" s="13" t="s">
        <v>812</v>
      </c>
      <c r="C293" s="13" t="s">
        <v>875</v>
      </c>
      <c r="D293" s="13" t="s">
        <v>52</v>
      </c>
      <c r="E293" s="13" t="s">
        <v>555</v>
      </c>
    </row>
    <row r="294" spans="1:5" x14ac:dyDescent="0.3">
      <c r="A294" s="256" t="s">
        <v>216</v>
      </c>
      <c r="B294" s="13" t="s">
        <v>813</v>
      </c>
      <c r="C294" s="13" t="s">
        <v>876</v>
      </c>
      <c r="D294" s="13" t="s">
        <v>52</v>
      </c>
      <c r="E294" s="13" t="s">
        <v>555</v>
      </c>
    </row>
    <row r="295" spans="1:5" x14ac:dyDescent="0.3">
      <c r="A295" s="256" t="s">
        <v>216</v>
      </c>
      <c r="B295" s="13" t="s">
        <v>814</v>
      </c>
      <c r="C295" s="13" t="s">
        <v>877</v>
      </c>
      <c r="D295" s="13" t="s">
        <v>52</v>
      </c>
      <c r="E295" s="13" t="s">
        <v>555</v>
      </c>
    </row>
    <row r="296" spans="1:5" x14ac:dyDescent="0.3">
      <c r="A296" s="256"/>
    </row>
    <row r="297" spans="1:5" x14ac:dyDescent="0.3">
      <c r="A297" s="256"/>
      <c r="B297" s="256"/>
      <c r="C297" s="256"/>
      <c r="D297" s="256"/>
      <c r="E297" s="256"/>
    </row>
    <row r="298" spans="1:5" x14ac:dyDescent="0.3">
      <c r="A298" s="256" t="s">
        <v>290</v>
      </c>
      <c r="B298" s="256" t="s">
        <v>204</v>
      </c>
      <c r="C298" s="256" t="s">
        <v>205</v>
      </c>
    </row>
    <row r="299" spans="1:5" x14ac:dyDescent="0.3">
      <c r="A299" s="256" t="s">
        <v>290</v>
      </c>
      <c r="B299" s="272" t="s">
        <v>565</v>
      </c>
      <c r="C299" s="272" t="s">
        <v>815</v>
      </c>
    </row>
    <row r="300" spans="1:5" x14ac:dyDescent="0.3">
      <c r="A300" s="272" t="s">
        <v>290</v>
      </c>
      <c r="B300" s="272" t="s">
        <v>159</v>
      </c>
      <c r="C300" s="272" t="s">
        <v>159</v>
      </c>
    </row>
    <row r="301" spans="1:5" x14ac:dyDescent="0.3">
      <c r="A301" s="256" t="s">
        <v>290</v>
      </c>
      <c r="B301" s="256" t="s">
        <v>69</v>
      </c>
      <c r="C301" s="256" t="s">
        <v>71</v>
      </c>
    </row>
    <row r="302" spans="1:5" x14ac:dyDescent="0.3">
      <c r="A302" s="256" t="s">
        <v>290</v>
      </c>
      <c r="B302" s="256" t="s">
        <v>67</v>
      </c>
      <c r="C302" s="256" t="s">
        <v>73</v>
      </c>
    </row>
    <row r="303" spans="1:5" x14ac:dyDescent="0.3">
      <c r="A303" s="256" t="s">
        <v>290</v>
      </c>
      <c r="B303" s="256" t="s">
        <v>66</v>
      </c>
      <c r="C303" s="256" t="s">
        <v>72</v>
      </c>
    </row>
    <row r="304" spans="1:5" x14ac:dyDescent="0.3">
      <c r="A304" s="256" t="s">
        <v>290</v>
      </c>
      <c r="B304" s="256" t="s">
        <v>55</v>
      </c>
      <c r="C304" s="256" t="s">
        <v>0</v>
      </c>
    </row>
    <row r="305" spans="1:3" x14ac:dyDescent="0.3">
      <c r="A305" s="256" t="s">
        <v>290</v>
      </c>
      <c r="B305" s="256" t="s">
        <v>52</v>
      </c>
      <c r="C305" s="256" t="s">
        <v>79</v>
      </c>
    </row>
    <row r="306" spans="1:3" x14ac:dyDescent="0.3">
      <c r="A306" s="256" t="s">
        <v>290</v>
      </c>
      <c r="B306" s="256" t="s">
        <v>869</v>
      </c>
      <c r="C306" s="256" t="s">
        <v>818</v>
      </c>
    </row>
    <row r="307" spans="1:3" x14ac:dyDescent="0.3">
      <c r="A307" s="256" t="s">
        <v>290</v>
      </c>
      <c r="B307" s="256" t="s">
        <v>157</v>
      </c>
      <c r="C307" s="256" t="s">
        <v>82</v>
      </c>
    </row>
    <row r="308" spans="1:3" x14ac:dyDescent="0.3">
      <c r="A308" s="256" t="s">
        <v>290</v>
      </c>
      <c r="B308" s="256" t="s">
        <v>106</v>
      </c>
      <c r="C308" s="256" t="s">
        <v>81</v>
      </c>
    </row>
    <row r="309" spans="1:3" x14ac:dyDescent="0.3">
      <c r="A309" s="256" t="s">
        <v>290</v>
      </c>
      <c r="B309" s="256" t="s">
        <v>178</v>
      </c>
      <c r="C309" s="256" t="s">
        <v>80</v>
      </c>
    </row>
    <row r="310" spans="1:3" x14ac:dyDescent="0.3">
      <c r="A310" s="256" t="s">
        <v>290</v>
      </c>
      <c r="B310" s="256" t="s">
        <v>291</v>
      </c>
      <c r="C310" s="256" t="s">
        <v>85</v>
      </c>
    </row>
    <row r="311" spans="1:3" x14ac:dyDescent="0.3">
      <c r="A311" s="256" t="s">
        <v>290</v>
      </c>
      <c r="B311" s="256" t="s">
        <v>180</v>
      </c>
      <c r="C311" s="256" t="s">
        <v>86</v>
      </c>
    </row>
    <row r="312" spans="1:3" x14ac:dyDescent="0.3">
      <c r="A312" s="256" t="s">
        <v>290</v>
      </c>
      <c r="B312" s="256" t="s">
        <v>62</v>
      </c>
      <c r="C312" s="256" t="s">
        <v>78</v>
      </c>
    </row>
    <row r="313" spans="1:3" x14ac:dyDescent="0.3">
      <c r="A313" s="256" t="s">
        <v>290</v>
      </c>
      <c r="B313" s="256" t="s">
        <v>68</v>
      </c>
      <c r="C313" s="256" t="s">
        <v>70</v>
      </c>
    </row>
    <row r="314" spans="1:3" x14ac:dyDescent="0.3">
      <c r="A314" s="256" t="s">
        <v>290</v>
      </c>
      <c r="B314" s="256" t="s">
        <v>54</v>
      </c>
      <c r="C314" s="256" t="s">
        <v>41</v>
      </c>
    </row>
    <row r="315" spans="1:3" x14ac:dyDescent="0.3">
      <c r="A315" s="256" t="s">
        <v>290</v>
      </c>
      <c r="B315" s="256" t="s">
        <v>48</v>
      </c>
      <c r="C315" s="256" t="s">
        <v>45</v>
      </c>
    </row>
    <row r="316" spans="1:3" x14ac:dyDescent="0.3">
      <c r="A316" s="256" t="s">
        <v>290</v>
      </c>
      <c r="B316" s="256" t="s">
        <v>195</v>
      </c>
      <c r="C316" s="256" t="s">
        <v>196</v>
      </c>
    </row>
    <row r="317" spans="1:3" x14ac:dyDescent="0.3">
      <c r="A317" s="256" t="s">
        <v>290</v>
      </c>
      <c r="B317" s="256" t="s">
        <v>662</v>
      </c>
      <c r="C317" s="256" t="s">
        <v>816</v>
      </c>
    </row>
    <row r="318" spans="1:3" x14ac:dyDescent="0.3">
      <c r="A318" s="256" t="s">
        <v>290</v>
      </c>
      <c r="B318" s="256" t="s">
        <v>107</v>
      </c>
      <c r="C318" s="256" t="s">
        <v>264</v>
      </c>
    </row>
    <row r="319" spans="1:3" x14ac:dyDescent="0.3">
      <c r="A319" s="256" t="s">
        <v>290</v>
      </c>
      <c r="B319" s="256" t="s">
        <v>754</v>
      </c>
      <c r="C319" s="256" t="s">
        <v>267</v>
      </c>
    </row>
    <row r="320" spans="1:3" x14ac:dyDescent="0.3">
      <c r="A320" s="256" t="s">
        <v>290</v>
      </c>
      <c r="B320" s="256" t="s">
        <v>593</v>
      </c>
      <c r="C320" s="256" t="s">
        <v>192</v>
      </c>
    </row>
    <row r="321" spans="1:3" x14ac:dyDescent="0.3">
      <c r="A321" s="256" t="s">
        <v>290</v>
      </c>
      <c r="B321" s="256" t="s">
        <v>1035</v>
      </c>
      <c r="C321" s="256" t="s">
        <v>963</v>
      </c>
    </row>
    <row r="322" spans="1:3" x14ac:dyDescent="0.3">
      <c r="A322" s="256"/>
      <c r="B322" s="256"/>
      <c r="C322" s="256"/>
    </row>
    <row r="323" spans="1:3" x14ac:dyDescent="0.3">
      <c r="A323" s="256" t="s">
        <v>878</v>
      </c>
      <c r="B323" s="256" t="s">
        <v>824</v>
      </c>
      <c r="C323" s="256" t="s">
        <v>831</v>
      </c>
    </row>
    <row r="324" spans="1:3" x14ac:dyDescent="0.3">
      <c r="A324" s="256" t="s">
        <v>878</v>
      </c>
      <c r="B324" s="256" t="s">
        <v>834</v>
      </c>
      <c r="C324" s="256" t="s">
        <v>879</v>
      </c>
    </row>
    <row r="325" spans="1:3" x14ac:dyDescent="0.3">
      <c r="A325" s="256"/>
      <c r="B325" s="256"/>
      <c r="C325" s="256"/>
    </row>
    <row r="326" spans="1:3" x14ac:dyDescent="0.3">
      <c r="A326" s="256" t="s">
        <v>292</v>
      </c>
      <c r="B326" s="256" t="s">
        <v>61</v>
      </c>
      <c r="C326" s="256" t="s">
        <v>36</v>
      </c>
    </row>
    <row r="327" spans="1:3" x14ac:dyDescent="0.3">
      <c r="A327" s="256" t="s">
        <v>292</v>
      </c>
      <c r="B327" s="256" t="s">
        <v>56</v>
      </c>
      <c r="C327" s="256" t="s">
        <v>38</v>
      </c>
    </row>
    <row r="328" spans="1:3" x14ac:dyDescent="0.3">
      <c r="A328" s="256" t="s">
        <v>292</v>
      </c>
      <c r="B328" s="256" t="s">
        <v>60</v>
      </c>
      <c r="C328" s="256" t="s">
        <v>2</v>
      </c>
    </row>
    <row r="329" spans="1:3" x14ac:dyDescent="0.3">
      <c r="A329" s="256" t="s">
        <v>292</v>
      </c>
      <c r="B329" s="256" t="s">
        <v>57</v>
      </c>
      <c r="C329" s="256" t="s">
        <v>75</v>
      </c>
    </row>
    <row r="330" spans="1:3" x14ac:dyDescent="0.3">
      <c r="A330" s="256" t="s">
        <v>292</v>
      </c>
      <c r="B330" s="256" t="s">
        <v>59</v>
      </c>
      <c r="C330" s="256" t="s">
        <v>21</v>
      </c>
    </row>
    <row r="331" spans="1:3" x14ac:dyDescent="0.3">
      <c r="A331" s="256" t="s">
        <v>292</v>
      </c>
      <c r="B331" s="256" t="s">
        <v>49</v>
      </c>
      <c r="C331" s="256" t="s">
        <v>500</v>
      </c>
    </row>
    <row r="332" spans="1:3" x14ac:dyDescent="0.3">
      <c r="A332" s="256" t="s">
        <v>292</v>
      </c>
      <c r="B332" s="256" t="s">
        <v>58</v>
      </c>
      <c r="C332" s="256" t="s">
        <v>34</v>
      </c>
    </row>
    <row r="333" spans="1:3" x14ac:dyDescent="0.3">
      <c r="A333" s="256" t="s">
        <v>292</v>
      </c>
      <c r="B333" s="256" t="s">
        <v>63</v>
      </c>
      <c r="C333" s="256" t="s">
        <v>25</v>
      </c>
    </row>
    <row r="334" spans="1:3" x14ac:dyDescent="0.3">
      <c r="A334" s="256" t="s">
        <v>292</v>
      </c>
      <c r="B334" s="256" t="s">
        <v>825</v>
      </c>
      <c r="C334" s="256" t="s">
        <v>832</v>
      </c>
    </row>
    <row r="335" spans="1:3" x14ac:dyDescent="0.3">
      <c r="A335" s="256" t="s">
        <v>292</v>
      </c>
      <c r="B335" s="256" t="s">
        <v>50</v>
      </c>
      <c r="C335" s="256" t="s">
        <v>7</v>
      </c>
    </row>
    <row r="336" spans="1:3" x14ac:dyDescent="0.3">
      <c r="A336" s="256"/>
      <c r="B336" s="256"/>
      <c r="C336" s="256"/>
    </row>
    <row r="337" spans="1:10" x14ac:dyDescent="0.3">
      <c r="A337" s="256" t="s">
        <v>293</v>
      </c>
      <c r="B337" s="256" t="s">
        <v>46</v>
      </c>
      <c r="C337" s="256" t="s">
        <v>108</v>
      </c>
    </row>
    <row r="338" spans="1:10" x14ac:dyDescent="0.3">
      <c r="A338" s="256" t="s">
        <v>293</v>
      </c>
      <c r="B338" s="256" t="s">
        <v>294</v>
      </c>
      <c r="C338" s="256" t="s">
        <v>295</v>
      </c>
    </row>
    <row r="339" spans="1:10" x14ac:dyDescent="0.3">
      <c r="A339" s="256"/>
      <c r="B339" s="256"/>
      <c r="C339" s="256"/>
    </row>
    <row r="340" spans="1:10" x14ac:dyDescent="0.3">
      <c r="A340" s="256" t="s">
        <v>880</v>
      </c>
      <c r="B340" s="256" t="s">
        <v>46</v>
      </c>
      <c r="C340" s="256" t="s">
        <v>108</v>
      </c>
    </row>
    <row r="341" spans="1:10" x14ac:dyDescent="0.3">
      <c r="A341" s="256" t="s">
        <v>880</v>
      </c>
      <c r="B341" s="256" t="s">
        <v>294</v>
      </c>
      <c r="C341" s="256" t="s">
        <v>295</v>
      </c>
    </row>
    <row r="342" spans="1:10" x14ac:dyDescent="0.3">
      <c r="A342" s="256" t="s">
        <v>880</v>
      </c>
      <c r="B342" s="256" t="s">
        <v>826</v>
      </c>
      <c r="C342" s="256" t="s">
        <v>881</v>
      </c>
    </row>
    <row r="343" spans="1:10" x14ac:dyDescent="0.3">
      <c r="A343" s="256"/>
      <c r="B343" s="256"/>
      <c r="C343" s="256"/>
    </row>
    <row r="344" spans="1:10" x14ac:dyDescent="0.3">
      <c r="A344" s="256" t="s">
        <v>296</v>
      </c>
      <c r="B344" s="256" t="s">
        <v>297</v>
      </c>
      <c r="C344" s="272" t="s">
        <v>817</v>
      </c>
    </row>
    <row r="345" spans="1:10" x14ac:dyDescent="0.3">
      <c r="A345" s="256" t="s">
        <v>296</v>
      </c>
      <c r="B345" s="256" t="s">
        <v>298</v>
      </c>
      <c r="C345" s="256" t="s">
        <v>299</v>
      </c>
    </row>
    <row r="346" spans="1:10" x14ac:dyDescent="0.3">
      <c r="A346" s="256" t="s">
        <v>296</v>
      </c>
      <c r="B346" s="256" t="s">
        <v>300</v>
      </c>
      <c r="C346" s="256" t="s">
        <v>301</v>
      </c>
    </row>
    <row r="347" spans="1:10" x14ac:dyDescent="0.3">
      <c r="A347" s="256"/>
      <c r="B347" s="256"/>
      <c r="C347" s="256"/>
    </row>
    <row r="348" spans="1:10" x14ac:dyDescent="0.3">
      <c r="A348" s="13" t="s">
        <v>933</v>
      </c>
      <c r="B348" s="13" t="s">
        <v>1036</v>
      </c>
      <c r="C348" s="13" t="s">
        <v>1037</v>
      </c>
      <c r="H348" s="132"/>
      <c r="I348" s="132"/>
      <c r="J348" s="132"/>
    </row>
    <row r="349" spans="1:10" x14ac:dyDescent="0.3">
      <c r="A349" s="13" t="s">
        <v>933</v>
      </c>
      <c r="B349" s="13" t="s">
        <v>1038</v>
      </c>
      <c r="C349" s="13" t="s">
        <v>1039</v>
      </c>
      <c r="H349" s="132"/>
      <c r="I349" s="132"/>
      <c r="J349" s="132"/>
    </row>
    <row r="350" spans="1:10" x14ac:dyDescent="0.3">
      <c r="A350" s="13" t="s">
        <v>933</v>
      </c>
      <c r="B350" s="13" t="s">
        <v>1040</v>
      </c>
      <c r="C350" s="13" t="s">
        <v>1041</v>
      </c>
      <c r="H350" s="231"/>
      <c r="I350" s="231"/>
      <c r="J350" s="231"/>
    </row>
    <row r="351" spans="1:10" x14ac:dyDescent="0.3">
      <c r="A351" s="13" t="s">
        <v>933</v>
      </c>
      <c r="B351" s="13" t="s">
        <v>1042</v>
      </c>
      <c r="C351" s="13" t="s">
        <v>1043</v>
      </c>
      <c r="H351" s="231"/>
      <c r="I351" s="231"/>
      <c r="J351" s="231"/>
    </row>
    <row r="352" spans="1:10" x14ac:dyDescent="0.3">
      <c r="A352" s="13" t="s">
        <v>933</v>
      </c>
      <c r="B352" s="13" t="s">
        <v>1044</v>
      </c>
      <c r="C352" s="13" t="s">
        <v>1045</v>
      </c>
    </row>
    <row r="353" spans="1:12" x14ac:dyDescent="0.3">
      <c r="A353" s="13" t="s">
        <v>933</v>
      </c>
      <c r="B353" s="13" t="s">
        <v>934</v>
      </c>
      <c r="C353" s="13" t="s">
        <v>902</v>
      </c>
    </row>
    <row r="354" spans="1:12" x14ac:dyDescent="0.3">
      <c r="A354" s="13" t="s">
        <v>933</v>
      </c>
      <c r="B354" s="13" t="s">
        <v>935</v>
      </c>
      <c r="C354" s="13" t="s">
        <v>903</v>
      </c>
    </row>
    <row r="355" spans="1:12" x14ac:dyDescent="0.3">
      <c r="A355" s="13" t="s">
        <v>933</v>
      </c>
      <c r="B355" s="13" t="s">
        <v>1046</v>
      </c>
      <c r="C355" s="13" t="s">
        <v>1047</v>
      </c>
    </row>
    <row r="356" spans="1:12" x14ac:dyDescent="0.3">
      <c r="A356" s="13" t="s">
        <v>933</v>
      </c>
      <c r="B356" s="13" t="s">
        <v>1048</v>
      </c>
      <c r="C356" s="13" t="s">
        <v>1049</v>
      </c>
    </row>
    <row r="357" spans="1:12" x14ac:dyDescent="0.3">
      <c r="A357" s="13" t="s">
        <v>933</v>
      </c>
      <c r="B357" s="13" t="s">
        <v>121</v>
      </c>
      <c r="C357" s="13" t="s">
        <v>937</v>
      </c>
    </row>
    <row r="358" spans="1:12" x14ac:dyDescent="0.3">
      <c r="A358" s="13" t="s">
        <v>933</v>
      </c>
      <c r="B358" s="273" t="s">
        <v>938</v>
      </c>
      <c r="C358" s="273" t="s">
        <v>905</v>
      </c>
    </row>
    <row r="359" spans="1:12" x14ac:dyDescent="0.3">
      <c r="J359" s="132"/>
      <c r="K359" s="132"/>
      <c r="L359" s="132"/>
    </row>
    <row r="360" spans="1:12" x14ac:dyDescent="0.3">
      <c r="A360" s="13" t="s">
        <v>939</v>
      </c>
      <c r="B360" s="13" t="s">
        <v>936</v>
      </c>
      <c r="C360" s="13" t="s">
        <v>1037</v>
      </c>
    </row>
    <row r="361" spans="1:12" x14ac:dyDescent="0.3">
      <c r="A361" s="13" t="s">
        <v>939</v>
      </c>
      <c r="B361" s="13" t="s">
        <v>909</v>
      </c>
      <c r="C361" s="13" t="s">
        <v>1050</v>
      </c>
    </row>
    <row r="362" spans="1:12" x14ac:dyDescent="0.3">
      <c r="A362" s="13" t="s">
        <v>939</v>
      </c>
      <c r="B362" s="13" t="s">
        <v>940</v>
      </c>
      <c r="C362" s="13" t="s">
        <v>1051</v>
      </c>
    </row>
    <row r="363" spans="1:12" x14ac:dyDescent="0.3">
      <c r="A363" s="13" t="s">
        <v>939</v>
      </c>
      <c r="B363" s="13" t="s">
        <v>1052</v>
      </c>
      <c r="C363" s="13" t="s">
        <v>1053</v>
      </c>
    </row>
    <row r="364" spans="1:12" x14ac:dyDescent="0.3">
      <c r="A364" s="13" t="s">
        <v>939</v>
      </c>
      <c r="B364" s="13" t="s">
        <v>1054</v>
      </c>
      <c r="C364" s="13" t="s">
        <v>1055</v>
      </c>
    </row>
    <row r="365" spans="1:12" x14ac:dyDescent="0.3">
      <c r="A365" s="13" t="s">
        <v>939</v>
      </c>
      <c r="B365" s="13" t="s">
        <v>1040</v>
      </c>
      <c r="C365" s="13" t="s">
        <v>1041</v>
      </c>
    </row>
    <row r="366" spans="1:12" x14ac:dyDescent="0.3">
      <c r="A366" s="13" t="s">
        <v>939</v>
      </c>
      <c r="B366" s="13" t="s">
        <v>121</v>
      </c>
      <c r="C366" s="13" t="s">
        <v>937</v>
      </c>
    </row>
    <row r="367" spans="1:12" x14ac:dyDescent="0.3">
      <c r="A367" s="13" t="s">
        <v>939</v>
      </c>
      <c r="B367" s="273" t="s">
        <v>938</v>
      </c>
      <c r="C367" s="273" t="s">
        <v>905</v>
      </c>
      <c r="J367" s="231"/>
      <c r="K367" s="231"/>
      <c r="L367" s="231"/>
    </row>
    <row r="368" spans="1:12" x14ac:dyDescent="0.3">
      <c r="J368" s="132"/>
      <c r="K368" s="132"/>
      <c r="L368" s="132"/>
    </row>
    <row r="369" spans="1:12" x14ac:dyDescent="0.3">
      <c r="A369" s="13" t="s">
        <v>941</v>
      </c>
      <c r="B369" s="13" t="s">
        <v>942</v>
      </c>
      <c r="C369" s="13" t="s">
        <v>901</v>
      </c>
      <c r="J369" s="132"/>
      <c r="K369" s="132"/>
      <c r="L369" s="132"/>
    </row>
    <row r="370" spans="1:12" x14ac:dyDescent="0.3">
      <c r="A370" s="13" t="s">
        <v>941</v>
      </c>
      <c r="B370" s="13" t="s">
        <v>1056</v>
      </c>
      <c r="C370" s="13" t="s">
        <v>1057</v>
      </c>
      <c r="J370" s="132"/>
      <c r="K370" s="132"/>
      <c r="L370" s="132"/>
    </row>
    <row r="371" spans="1:12" x14ac:dyDescent="0.3">
      <c r="A371" s="13" t="s">
        <v>941</v>
      </c>
      <c r="B371" s="13" t="s">
        <v>1058</v>
      </c>
      <c r="C371" s="13" t="s">
        <v>1059</v>
      </c>
    </row>
    <row r="372" spans="1:12" x14ac:dyDescent="0.3">
      <c r="A372" s="13" t="s">
        <v>941</v>
      </c>
      <c r="B372" s="13" t="s">
        <v>1060</v>
      </c>
      <c r="C372" s="13" t="s">
        <v>1061</v>
      </c>
    </row>
    <row r="373" spans="1:12" x14ac:dyDescent="0.3">
      <c r="A373" s="13" t="s">
        <v>941</v>
      </c>
      <c r="B373" s="13" t="s">
        <v>944</v>
      </c>
      <c r="C373" s="13" t="s">
        <v>908</v>
      </c>
    </row>
    <row r="374" spans="1:12" x14ac:dyDescent="0.3">
      <c r="A374" s="13" t="s">
        <v>941</v>
      </c>
      <c r="B374" s="13" t="s">
        <v>1062</v>
      </c>
      <c r="C374" s="273" t="s">
        <v>1063</v>
      </c>
    </row>
    <row r="375" spans="1:12" x14ac:dyDescent="0.3">
      <c r="A375" s="13" t="s">
        <v>941</v>
      </c>
      <c r="B375" s="13" t="s">
        <v>943</v>
      </c>
      <c r="C375" s="13" t="s">
        <v>906</v>
      </c>
    </row>
    <row r="376" spans="1:12" x14ac:dyDescent="0.3">
      <c r="A376" s="13" t="s">
        <v>941</v>
      </c>
      <c r="B376" s="13" t="s">
        <v>1064</v>
      </c>
      <c r="C376" s="13" t="s">
        <v>1065</v>
      </c>
    </row>
    <row r="377" spans="1:12" x14ac:dyDescent="0.3">
      <c r="A377" s="13" t="s">
        <v>941</v>
      </c>
      <c r="B377" s="13" t="s">
        <v>121</v>
      </c>
      <c r="C377" s="13" t="s">
        <v>937</v>
      </c>
    </row>
    <row r="378" spans="1:12" x14ac:dyDescent="0.3">
      <c r="A378" s="13" t="s">
        <v>941</v>
      </c>
      <c r="B378" s="273" t="s">
        <v>938</v>
      </c>
      <c r="C378" s="273" t="s">
        <v>905</v>
      </c>
    </row>
    <row r="379" spans="1:12" x14ac:dyDescent="0.3">
      <c r="B379" s="273"/>
    </row>
    <row r="380" spans="1:12" x14ac:dyDescent="0.3">
      <c r="A380" s="13" t="s">
        <v>1066</v>
      </c>
      <c r="B380" s="273" t="s">
        <v>1067</v>
      </c>
      <c r="C380" s="273" t="s">
        <v>1068</v>
      </c>
    </row>
    <row r="381" spans="1:12" x14ac:dyDescent="0.3">
      <c r="A381" s="13" t="s">
        <v>1066</v>
      </c>
      <c r="B381" s="273"/>
      <c r="C381" s="273" t="s">
        <v>1069</v>
      </c>
    </row>
    <row r="382" spans="1:12" x14ac:dyDescent="0.3">
      <c r="A382" s="13" t="s">
        <v>1066</v>
      </c>
      <c r="B382" s="273"/>
      <c r="C382" s="273" t="s">
        <v>1070</v>
      </c>
    </row>
    <row r="383" spans="1:12" x14ac:dyDescent="0.3">
      <c r="A383" s="13" t="s">
        <v>1066</v>
      </c>
      <c r="C383" s="273" t="s">
        <v>1071</v>
      </c>
    </row>
    <row r="384" spans="1:12" x14ac:dyDescent="0.3">
      <c r="A384" s="13" t="s">
        <v>1066</v>
      </c>
      <c r="C384" s="273" t="s">
        <v>1072</v>
      </c>
    </row>
    <row r="386" spans="1:3" x14ac:dyDescent="0.3">
      <c r="A386" s="13" t="s">
        <v>1073</v>
      </c>
      <c r="B386" s="13" t="s">
        <v>1074</v>
      </c>
      <c r="C386" s="13" t="s">
        <v>1075</v>
      </c>
    </row>
    <row r="387" spans="1:3" x14ac:dyDescent="0.3">
      <c r="A387" s="13" t="s">
        <v>1073</v>
      </c>
      <c r="B387" s="13" t="s">
        <v>1076</v>
      </c>
      <c r="C387" s="13" t="s">
        <v>1077</v>
      </c>
    </row>
    <row r="388" spans="1:3" x14ac:dyDescent="0.3">
      <c r="A388" s="13" t="s">
        <v>1073</v>
      </c>
      <c r="B388" s="13" t="s">
        <v>1078</v>
      </c>
      <c r="C388" s="13" t="s">
        <v>1079</v>
      </c>
    </row>
    <row r="389" spans="1:3" x14ac:dyDescent="0.3">
      <c r="A389" s="13" t="s">
        <v>1073</v>
      </c>
      <c r="B389" s="13" t="s">
        <v>1080</v>
      </c>
      <c r="C389" s="13" t="s">
        <v>1081</v>
      </c>
    </row>
    <row r="390" spans="1:3" x14ac:dyDescent="0.3">
      <c r="A390" s="13" t="s">
        <v>1073</v>
      </c>
      <c r="B390" s="13" t="s">
        <v>1064</v>
      </c>
      <c r="C390" s="13" t="s">
        <v>1082</v>
      </c>
    </row>
    <row r="391" spans="1:3" x14ac:dyDescent="0.3">
      <c r="A391" s="13" t="s">
        <v>1073</v>
      </c>
      <c r="B391" s="13" t="s">
        <v>943</v>
      </c>
      <c r="C391" s="13" t="s">
        <v>906</v>
      </c>
    </row>
    <row r="392" spans="1:3" x14ac:dyDescent="0.3">
      <c r="A392" s="13" t="s">
        <v>1073</v>
      </c>
      <c r="B392" s="13" t="s">
        <v>121</v>
      </c>
      <c r="C392" s="13" t="s">
        <v>937</v>
      </c>
    </row>
    <row r="393" spans="1:3" x14ac:dyDescent="0.3">
      <c r="A393" s="13" t="s">
        <v>1073</v>
      </c>
      <c r="B393" s="273" t="s">
        <v>938</v>
      </c>
      <c r="C393" s="273" t="s">
        <v>905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BE310"/>
  <sheetViews>
    <sheetView zoomScale="60" zoomScaleNormal="60" workbookViewId="0">
      <pane xSplit="1" ySplit="1" topLeftCell="B2" activePane="bottomRight" state="frozen"/>
      <selection pane="topRight" activeCell="B1" sqref="B1"/>
      <selection pane="bottomLeft" activeCell="A3" sqref="A3"/>
      <selection pane="bottomRight" activeCell="G23" sqref="G23"/>
    </sheetView>
  </sheetViews>
  <sheetFormatPr defaultColWidth="8.90625" defaultRowHeight="14" x14ac:dyDescent="0.35"/>
  <cols>
    <col min="1" max="1" width="39" style="147" customWidth="1"/>
    <col min="2" max="4" width="20.54296875" style="147" bestFit="1" customWidth="1"/>
    <col min="5" max="5" width="18.54296875" style="147" customWidth="1"/>
    <col min="6" max="6" width="8.90625" style="147"/>
    <col min="7" max="7" width="11.1796875" style="147" customWidth="1"/>
    <col min="8" max="8" width="14.36328125" style="147" customWidth="1"/>
    <col min="9" max="9" width="10.36328125" style="147" customWidth="1"/>
    <col min="10" max="10" width="10.08984375" style="147" customWidth="1"/>
    <col min="11" max="11" width="12.08984375" style="147" customWidth="1"/>
    <col min="12" max="12" width="18.453125" style="147" customWidth="1"/>
    <col min="13" max="13" width="12.54296875" style="147" customWidth="1"/>
    <col min="14" max="23" width="9" style="147" bestFit="1" customWidth="1"/>
    <col min="24" max="24" width="8.90625" style="147"/>
    <col min="25" max="25" width="9" style="147" bestFit="1" customWidth="1"/>
    <col min="26" max="26" width="8.90625" style="147"/>
    <col min="27" max="27" width="9" style="147" bestFit="1" customWidth="1"/>
    <col min="28" max="28" width="8.90625" style="147"/>
    <col min="29" max="29" width="9" style="147" bestFit="1" customWidth="1"/>
    <col min="30" max="30" width="8.90625" style="147"/>
    <col min="31" max="31" width="9" style="147" bestFit="1" customWidth="1"/>
    <col min="32" max="32" width="8.90625" style="147"/>
    <col min="33" max="33" width="9" style="147" bestFit="1" customWidth="1"/>
    <col min="34" max="34" width="8.90625" style="147"/>
    <col min="35" max="35" width="9" style="147" bestFit="1" customWidth="1"/>
    <col min="36" max="36" width="8.90625" style="147"/>
    <col min="37" max="37" width="9" style="147" bestFit="1" customWidth="1"/>
    <col min="38" max="38" width="8.90625" style="147"/>
    <col min="39" max="39" width="9" style="147" bestFit="1" customWidth="1"/>
    <col min="40" max="40" width="8.90625" style="147"/>
    <col min="41" max="41" width="9" style="147" bestFit="1" customWidth="1"/>
    <col min="42" max="42" width="8.90625" style="147"/>
    <col min="43" max="43" width="9.26953125" style="147" customWidth="1"/>
    <col min="44" max="44" width="14.36328125" style="147" customWidth="1"/>
    <col min="45" max="45" width="43.26953125" style="147" customWidth="1"/>
    <col min="46" max="46" width="22" style="147" customWidth="1"/>
    <col min="47" max="47" width="23.36328125" style="147" customWidth="1"/>
    <col min="48" max="48" width="30" style="147" customWidth="1"/>
    <col min="49" max="49" width="15.90625" style="147" customWidth="1"/>
    <col min="50" max="50" width="8.90625" style="147"/>
    <col min="51" max="51" width="20.90625" style="147" customWidth="1"/>
    <col min="52" max="52" width="21" style="147" customWidth="1"/>
    <col min="53" max="53" width="19.36328125" style="147" customWidth="1"/>
    <col min="54" max="54" width="28.7265625" style="147" customWidth="1"/>
    <col min="55" max="55" width="16.81640625" style="147" customWidth="1"/>
    <col min="56" max="56" width="14.36328125" style="147" customWidth="1"/>
    <col min="57" max="57" width="10.08984375" style="147" customWidth="1"/>
    <col min="58" max="16384" width="8.90625" style="147"/>
  </cols>
  <sheetData>
    <row r="1" spans="1:57" s="144" customFormat="1" x14ac:dyDescent="0.35">
      <c r="A1" s="382" t="s">
        <v>884</v>
      </c>
      <c r="B1" s="383"/>
      <c r="C1" s="383"/>
      <c r="D1" s="383"/>
      <c r="E1" s="383"/>
      <c r="F1" s="383"/>
      <c r="G1" s="383"/>
      <c r="H1" s="383"/>
      <c r="I1" s="383"/>
      <c r="J1" s="383"/>
      <c r="K1" s="383"/>
      <c r="L1" s="384"/>
      <c r="M1" s="381" t="s">
        <v>885</v>
      </c>
      <c r="N1" s="381"/>
      <c r="O1" s="381"/>
      <c r="P1" s="381"/>
      <c r="Q1" s="381"/>
      <c r="R1" s="381"/>
      <c r="S1" s="381"/>
      <c r="T1" s="381"/>
      <c r="U1" s="381"/>
      <c r="V1" s="381"/>
      <c r="W1" s="381"/>
      <c r="X1" s="381" t="s">
        <v>43</v>
      </c>
      <c r="Y1" s="381"/>
      <c r="Z1" s="381" t="s">
        <v>44</v>
      </c>
      <c r="AA1" s="381"/>
      <c r="AB1" s="381" t="s">
        <v>2</v>
      </c>
      <c r="AC1" s="381"/>
      <c r="AD1" s="381" t="s">
        <v>500</v>
      </c>
      <c r="AE1" s="381"/>
      <c r="AF1" s="381" t="s">
        <v>75</v>
      </c>
      <c r="AG1" s="381"/>
      <c r="AH1" s="381" t="s">
        <v>21</v>
      </c>
      <c r="AI1" s="381"/>
      <c r="AJ1" s="381" t="s">
        <v>34</v>
      </c>
      <c r="AK1" s="381"/>
      <c r="AL1" s="381" t="s">
        <v>25</v>
      </c>
      <c r="AM1" s="381"/>
      <c r="AN1" s="381" t="s">
        <v>7</v>
      </c>
      <c r="AO1" s="381"/>
      <c r="AP1" s="381" t="s">
        <v>886</v>
      </c>
      <c r="AQ1" s="381"/>
      <c r="AR1" s="381" t="s">
        <v>974</v>
      </c>
      <c r="AS1" s="381"/>
      <c r="AT1" s="381"/>
      <c r="AU1" s="381"/>
      <c r="AV1" s="381"/>
      <c r="AW1" s="381"/>
      <c r="AX1" s="381"/>
      <c r="AY1" s="381"/>
      <c r="AZ1" s="381"/>
      <c r="BA1" s="381"/>
      <c r="BB1" s="381"/>
      <c r="BC1" s="381"/>
      <c r="BD1" s="385" t="s">
        <v>975</v>
      </c>
      <c r="BE1" s="386"/>
    </row>
    <row r="2" spans="1:57" s="146" customFormat="1" ht="85.25" customHeight="1" x14ac:dyDescent="0.35">
      <c r="A2" s="145" t="s">
        <v>20</v>
      </c>
      <c r="B2" s="145" t="s">
        <v>8</v>
      </c>
      <c r="C2" s="145" t="s">
        <v>9</v>
      </c>
      <c r="D2" s="145" t="s">
        <v>10</v>
      </c>
      <c r="E2" s="145" t="s">
        <v>11</v>
      </c>
      <c r="F2" s="145" t="s">
        <v>40</v>
      </c>
      <c r="G2" s="145" t="s">
        <v>13</v>
      </c>
      <c r="H2" s="145" t="s">
        <v>14</v>
      </c>
      <c r="I2" s="145" t="s">
        <v>15</v>
      </c>
      <c r="J2" s="145" t="s">
        <v>16</v>
      </c>
      <c r="K2" s="145" t="s">
        <v>17</v>
      </c>
      <c r="L2" s="145" t="s">
        <v>853</v>
      </c>
      <c r="M2" s="145" t="s">
        <v>520</v>
      </c>
      <c r="N2" s="145" t="s">
        <v>887</v>
      </c>
      <c r="O2" s="145" t="s">
        <v>888</v>
      </c>
      <c r="P2" s="145" t="s">
        <v>889</v>
      </c>
      <c r="Q2" s="145" t="s">
        <v>890</v>
      </c>
      <c r="R2" s="145" t="s">
        <v>891</v>
      </c>
      <c r="S2" s="145" t="s">
        <v>892</v>
      </c>
      <c r="T2" s="145" t="s">
        <v>893</v>
      </c>
      <c r="U2" s="145" t="s">
        <v>894</v>
      </c>
      <c r="V2" s="145" t="s">
        <v>895</v>
      </c>
      <c r="W2" s="145" t="s">
        <v>896</v>
      </c>
      <c r="X2" s="145" t="s">
        <v>344</v>
      </c>
      <c r="Y2" s="145" t="s">
        <v>355</v>
      </c>
      <c r="Z2" s="145" t="s">
        <v>362</v>
      </c>
      <c r="AA2" s="145" t="s">
        <v>369</v>
      </c>
      <c r="AB2" s="145" t="s">
        <v>375</v>
      </c>
      <c r="AC2" s="145" t="s">
        <v>355</v>
      </c>
      <c r="AD2" s="145" t="s">
        <v>387</v>
      </c>
      <c r="AE2" s="145" t="s">
        <v>18</v>
      </c>
      <c r="AF2" s="145" t="s">
        <v>395</v>
      </c>
      <c r="AG2" s="145" t="s">
        <v>355</v>
      </c>
      <c r="AH2" s="145" t="s">
        <v>407</v>
      </c>
      <c r="AI2" s="145" t="s">
        <v>355</v>
      </c>
      <c r="AJ2" s="145" t="s">
        <v>419</v>
      </c>
      <c r="AK2" s="145" t="s">
        <v>18</v>
      </c>
      <c r="AL2" s="145" t="s">
        <v>426</v>
      </c>
      <c r="AM2" s="145" t="s">
        <v>18</v>
      </c>
      <c r="AN2" s="145" t="s">
        <v>433</v>
      </c>
      <c r="AO2" s="145" t="s">
        <v>18</v>
      </c>
      <c r="AP2" s="145" t="s">
        <v>828</v>
      </c>
      <c r="AQ2" s="145" t="s">
        <v>18</v>
      </c>
      <c r="AR2" s="145" t="s">
        <v>829</v>
      </c>
      <c r="AS2" s="145" t="s">
        <v>897</v>
      </c>
      <c r="AT2" s="145" t="s">
        <v>898</v>
      </c>
      <c r="AU2" s="145" t="s">
        <v>830</v>
      </c>
      <c r="AV2" s="145" t="s">
        <v>899</v>
      </c>
      <c r="AW2" s="145" t="s">
        <v>898</v>
      </c>
      <c r="AX2" s="145" t="s">
        <v>971</v>
      </c>
      <c r="AY2" s="145" t="s">
        <v>900</v>
      </c>
      <c r="AZ2" s="145" t="s">
        <v>898</v>
      </c>
      <c r="BA2" s="145" t="s">
        <v>972</v>
      </c>
      <c r="BB2" s="145" t="s">
        <v>973</v>
      </c>
      <c r="BC2" s="145" t="s">
        <v>898</v>
      </c>
      <c r="BD2" s="145" t="s">
        <v>19</v>
      </c>
      <c r="BE2" s="145" t="s">
        <v>42</v>
      </c>
    </row>
    <row r="3" spans="1:57" x14ac:dyDescent="0.3">
      <c r="A3" s="1" t="s">
        <v>1085</v>
      </c>
      <c r="B3" s="422">
        <v>44209.38923030092</v>
      </c>
      <c r="C3" s="422">
        <v>44209.391357627319</v>
      </c>
      <c r="D3" s="422">
        <v>44209</v>
      </c>
      <c r="E3" s="1" t="s">
        <v>1244</v>
      </c>
      <c r="F3" s="1" t="s">
        <v>128</v>
      </c>
      <c r="G3" s="422">
        <v>44209</v>
      </c>
      <c r="H3" s="1" t="s">
        <v>732</v>
      </c>
      <c r="I3" s="1" t="s">
        <v>592</v>
      </c>
      <c r="J3" s="1" t="s">
        <v>592</v>
      </c>
      <c r="K3" s="1" t="s">
        <v>291</v>
      </c>
      <c r="L3" s="1" t="s">
        <v>834</v>
      </c>
      <c r="M3" s="1" t="s">
        <v>1254</v>
      </c>
      <c r="N3" s="1">
        <v>0</v>
      </c>
      <c r="O3" s="1">
        <v>0</v>
      </c>
      <c r="P3" s="1">
        <v>0</v>
      </c>
      <c r="Q3" s="1">
        <v>0</v>
      </c>
      <c r="R3" s="1">
        <v>0</v>
      </c>
      <c r="S3" s="1">
        <v>0</v>
      </c>
      <c r="T3" s="1">
        <v>1</v>
      </c>
      <c r="U3" s="1">
        <v>1</v>
      </c>
      <c r="V3" s="1">
        <v>0</v>
      </c>
      <c r="W3" s="1">
        <v>1</v>
      </c>
      <c r="X3" s="1"/>
      <c r="Y3" s="1"/>
      <c r="Z3" s="1"/>
      <c r="AA3" s="1"/>
      <c r="AB3" s="1"/>
      <c r="AC3" s="1"/>
      <c r="AD3" s="1"/>
      <c r="AE3" s="1"/>
      <c r="AF3" s="1"/>
      <c r="AG3" s="1"/>
      <c r="AH3" s="1"/>
      <c r="AI3" s="1"/>
      <c r="AJ3" s="1" t="s">
        <v>46</v>
      </c>
      <c r="AK3" s="1">
        <v>1500</v>
      </c>
      <c r="AL3" s="1" t="s">
        <v>46</v>
      </c>
      <c r="AM3" s="1">
        <v>250</v>
      </c>
      <c r="AN3" s="1" t="s">
        <v>46</v>
      </c>
      <c r="AO3" s="1">
        <v>1200</v>
      </c>
      <c r="AP3" s="1"/>
      <c r="AQ3" s="1"/>
      <c r="AR3" s="1" t="s">
        <v>294</v>
      </c>
      <c r="AS3" s="1"/>
      <c r="AT3" s="1"/>
      <c r="AU3" s="1" t="s">
        <v>294</v>
      </c>
      <c r="AV3" s="1"/>
      <c r="AW3" s="1"/>
      <c r="AX3" s="1" t="s">
        <v>46</v>
      </c>
      <c r="AY3" s="1" t="s">
        <v>943</v>
      </c>
      <c r="BA3" s="1" t="s">
        <v>1386</v>
      </c>
      <c r="BB3" s="1" t="s">
        <v>1387</v>
      </c>
      <c r="BC3" s="1"/>
      <c r="BD3" s="1" t="s">
        <v>1416</v>
      </c>
      <c r="BE3" s="1">
        <v>1</v>
      </c>
    </row>
    <row r="4" spans="1:57" x14ac:dyDescent="0.3">
      <c r="A4" s="1" t="s">
        <v>1086</v>
      </c>
      <c r="B4" s="422">
        <v>44207.605141261578</v>
      </c>
      <c r="C4" s="422">
        <v>44207.608381608792</v>
      </c>
      <c r="D4" s="422">
        <v>44207</v>
      </c>
      <c r="E4" s="1" t="s">
        <v>1245</v>
      </c>
      <c r="F4" s="1" t="s">
        <v>65</v>
      </c>
      <c r="G4" s="422">
        <v>44207</v>
      </c>
      <c r="H4" s="1" t="s">
        <v>552</v>
      </c>
      <c r="I4" s="1" t="s">
        <v>204</v>
      </c>
      <c r="J4" s="1" t="s">
        <v>204</v>
      </c>
      <c r="K4" s="1" t="s">
        <v>204</v>
      </c>
      <c r="L4" s="1" t="s">
        <v>824</v>
      </c>
      <c r="M4" s="1" t="s">
        <v>49</v>
      </c>
      <c r="N4" s="1">
        <v>0</v>
      </c>
      <c r="O4" s="1">
        <v>0</v>
      </c>
      <c r="P4" s="1">
        <v>0</v>
      </c>
      <c r="Q4" s="1">
        <v>0</v>
      </c>
      <c r="R4" s="1">
        <v>0</v>
      </c>
      <c r="S4" s="1">
        <v>1</v>
      </c>
      <c r="T4" s="1">
        <v>0</v>
      </c>
      <c r="U4" s="1">
        <v>0</v>
      </c>
      <c r="V4" s="1">
        <v>0</v>
      </c>
      <c r="W4" s="1">
        <v>0</v>
      </c>
      <c r="X4" s="1"/>
      <c r="Y4" s="1"/>
      <c r="Z4" s="1"/>
      <c r="AA4" s="1"/>
      <c r="AB4" s="1"/>
      <c r="AC4" s="1"/>
      <c r="AD4" s="1" t="s">
        <v>46</v>
      </c>
      <c r="AE4" s="1">
        <v>3000</v>
      </c>
      <c r="AF4" s="1"/>
      <c r="AG4" s="1"/>
      <c r="AH4" s="1"/>
      <c r="AI4" s="1"/>
      <c r="AJ4" s="1"/>
      <c r="AK4" s="1"/>
      <c r="AL4" s="1"/>
      <c r="AM4" s="1"/>
      <c r="AN4" s="1"/>
      <c r="AO4" s="1"/>
      <c r="AP4" s="1"/>
      <c r="AQ4" s="1"/>
      <c r="AR4" s="1" t="s">
        <v>46</v>
      </c>
      <c r="AS4" s="1" t="s">
        <v>934</v>
      </c>
      <c r="AT4" s="1"/>
      <c r="AU4" s="1" t="s">
        <v>294</v>
      </c>
      <c r="AV4" s="1"/>
      <c r="AW4" s="1"/>
      <c r="AX4" s="1" t="s">
        <v>294</v>
      </c>
      <c r="AY4" s="1"/>
      <c r="BA4" s="1" t="s">
        <v>1067</v>
      </c>
      <c r="BB4" s="1" t="s">
        <v>1076</v>
      </c>
      <c r="BC4" s="1"/>
      <c r="BD4" s="1" t="s">
        <v>1417</v>
      </c>
      <c r="BE4" s="1">
        <v>2</v>
      </c>
    </row>
    <row r="5" spans="1:57" x14ac:dyDescent="0.3">
      <c r="A5" s="1" t="s">
        <v>1087</v>
      </c>
      <c r="B5" s="422">
        <v>44209.391658657412</v>
      </c>
      <c r="C5" s="422">
        <v>44209.393298310177</v>
      </c>
      <c r="D5" s="422">
        <v>44209</v>
      </c>
      <c r="E5" s="1" t="s">
        <v>1244</v>
      </c>
      <c r="F5" s="1" t="s">
        <v>128</v>
      </c>
      <c r="G5" s="422">
        <v>44209</v>
      </c>
      <c r="H5" s="1" t="s">
        <v>732</v>
      </c>
      <c r="I5" s="1" t="s">
        <v>592</v>
      </c>
      <c r="J5" s="1" t="s">
        <v>592</v>
      </c>
      <c r="K5" s="1" t="s">
        <v>291</v>
      </c>
      <c r="L5" s="1" t="s">
        <v>834</v>
      </c>
      <c r="M5" s="1" t="s">
        <v>50</v>
      </c>
      <c r="N5" s="1">
        <v>0</v>
      </c>
      <c r="O5" s="1">
        <v>0</v>
      </c>
      <c r="P5" s="1">
        <v>0</v>
      </c>
      <c r="Q5" s="1">
        <v>0</v>
      </c>
      <c r="R5" s="1">
        <v>0</v>
      </c>
      <c r="S5" s="1">
        <v>0</v>
      </c>
      <c r="T5" s="1">
        <v>0</v>
      </c>
      <c r="U5" s="1">
        <v>0</v>
      </c>
      <c r="V5" s="1">
        <v>0</v>
      </c>
      <c r="W5" s="1">
        <v>1</v>
      </c>
      <c r="X5" s="1"/>
      <c r="Y5" s="1"/>
      <c r="Z5" s="1"/>
      <c r="AA5" s="1"/>
      <c r="AB5" s="1"/>
      <c r="AC5" s="1"/>
      <c r="AD5" s="1"/>
      <c r="AE5" s="1"/>
      <c r="AF5" s="1"/>
      <c r="AG5" s="1"/>
      <c r="AH5" s="1"/>
      <c r="AI5" s="1"/>
      <c r="AJ5" s="1"/>
      <c r="AK5" s="1"/>
      <c r="AL5" s="1"/>
      <c r="AM5" s="1"/>
      <c r="AN5" s="1" t="s">
        <v>46</v>
      </c>
      <c r="AO5" s="1">
        <v>1200</v>
      </c>
      <c r="AP5" s="1"/>
      <c r="AQ5" s="1"/>
      <c r="AR5" s="1" t="s">
        <v>294</v>
      </c>
      <c r="AS5" s="1"/>
      <c r="AT5" s="1"/>
      <c r="AU5" s="1" t="s">
        <v>294</v>
      </c>
      <c r="AV5" s="1"/>
      <c r="AW5" s="1"/>
      <c r="AX5" s="1" t="s">
        <v>46</v>
      </c>
      <c r="AY5" s="1" t="s">
        <v>1356</v>
      </c>
      <c r="BA5" s="1" t="s">
        <v>1386</v>
      </c>
      <c r="BB5" s="1" t="s">
        <v>943</v>
      </c>
      <c r="BC5" s="1"/>
      <c r="BD5" s="1" t="s">
        <v>1416</v>
      </c>
      <c r="BE5" s="1">
        <v>3</v>
      </c>
    </row>
    <row r="6" spans="1:57" x14ac:dyDescent="0.3">
      <c r="A6" s="1" t="s">
        <v>1088</v>
      </c>
      <c r="B6" s="422">
        <v>44207.523876666673</v>
      </c>
      <c r="C6" s="422">
        <v>44207.537657650457</v>
      </c>
      <c r="D6" s="422">
        <v>44207</v>
      </c>
      <c r="E6" s="1" t="s">
        <v>1245</v>
      </c>
      <c r="F6" s="1" t="s">
        <v>65</v>
      </c>
      <c r="G6" s="422">
        <v>44207</v>
      </c>
      <c r="H6" s="1" t="s">
        <v>552</v>
      </c>
      <c r="I6" s="1" t="s">
        <v>204</v>
      </c>
      <c r="J6" s="1" t="s">
        <v>204</v>
      </c>
      <c r="K6" s="1" t="s">
        <v>204</v>
      </c>
      <c r="L6" s="1" t="s">
        <v>824</v>
      </c>
      <c r="M6" s="1" t="s">
        <v>1255</v>
      </c>
      <c r="N6" s="1">
        <v>1</v>
      </c>
      <c r="O6" s="1">
        <v>1</v>
      </c>
      <c r="P6" s="1">
        <v>1</v>
      </c>
      <c r="Q6" s="1">
        <v>1</v>
      </c>
      <c r="R6" s="1">
        <v>1</v>
      </c>
      <c r="S6" s="1">
        <v>0</v>
      </c>
      <c r="T6" s="1">
        <v>0</v>
      </c>
      <c r="U6" s="1">
        <v>0</v>
      </c>
      <c r="V6" s="1">
        <v>0</v>
      </c>
      <c r="W6" s="1">
        <v>0</v>
      </c>
      <c r="X6" s="1" t="s">
        <v>300</v>
      </c>
      <c r="Y6" s="1">
        <v>125</v>
      </c>
      <c r="Z6" s="1" t="s">
        <v>300</v>
      </c>
      <c r="AA6" s="1">
        <v>75</v>
      </c>
      <c r="AB6" s="1" t="s">
        <v>300</v>
      </c>
      <c r="AC6" s="1">
        <v>100</v>
      </c>
      <c r="AD6" s="1"/>
      <c r="AE6" s="1"/>
      <c r="AF6" s="1" t="s">
        <v>300</v>
      </c>
      <c r="AG6" s="1">
        <v>300</v>
      </c>
      <c r="AH6" s="1" t="s">
        <v>300</v>
      </c>
      <c r="AI6" s="1">
        <v>125</v>
      </c>
      <c r="AJ6" s="1"/>
      <c r="AK6" s="1"/>
      <c r="AL6" s="1"/>
      <c r="AM6" s="1"/>
      <c r="AN6" s="1"/>
      <c r="AO6" s="1"/>
      <c r="AP6" s="1"/>
      <c r="AQ6" s="1"/>
      <c r="AR6" s="1" t="s">
        <v>46</v>
      </c>
      <c r="AS6" s="1" t="s">
        <v>1296</v>
      </c>
      <c r="AT6" s="1"/>
      <c r="AU6" s="1" t="s">
        <v>294</v>
      </c>
      <c r="AV6" s="1"/>
      <c r="AW6" s="1"/>
      <c r="AX6" s="1" t="s">
        <v>46</v>
      </c>
      <c r="AY6" s="1" t="s">
        <v>1056</v>
      </c>
      <c r="BA6" s="1" t="s">
        <v>1067</v>
      </c>
      <c r="BB6" s="1" t="s">
        <v>1076</v>
      </c>
      <c r="BC6" s="1"/>
      <c r="BD6" s="1" t="s">
        <v>1418</v>
      </c>
      <c r="BE6" s="1">
        <v>4</v>
      </c>
    </row>
    <row r="7" spans="1:57" x14ac:dyDescent="0.3">
      <c r="A7" s="1" t="s">
        <v>1089</v>
      </c>
      <c r="B7" s="422">
        <v>44207.529992476848</v>
      </c>
      <c r="C7" s="422">
        <v>44207.536128344909</v>
      </c>
      <c r="D7" s="422">
        <v>44207</v>
      </c>
      <c r="E7" s="1" t="s">
        <v>1245</v>
      </c>
      <c r="F7" s="1" t="s">
        <v>65</v>
      </c>
      <c r="G7" s="422">
        <v>44207</v>
      </c>
      <c r="H7" s="1" t="s">
        <v>552</v>
      </c>
      <c r="I7" s="1" t="s">
        <v>204</v>
      </c>
      <c r="J7" s="1" t="s">
        <v>204</v>
      </c>
      <c r="K7" s="1" t="s">
        <v>204</v>
      </c>
      <c r="L7" s="1" t="s">
        <v>824</v>
      </c>
      <c r="M7" s="1" t="s">
        <v>1256</v>
      </c>
      <c r="N7" s="1">
        <v>0</v>
      </c>
      <c r="O7" s="1">
        <v>1</v>
      </c>
      <c r="P7" s="1">
        <v>1</v>
      </c>
      <c r="Q7" s="1">
        <v>1</v>
      </c>
      <c r="R7" s="1">
        <v>1</v>
      </c>
      <c r="S7" s="1">
        <v>0</v>
      </c>
      <c r="T7" s="1">
        <v>0</v>
      </c>
      <c r="U7" s="1">
        <v>0</v>
      </c>
      <c r="V7" s="1">
        <v>0</v>
      </c>
      <c r="W7" s="1">
        <v>0</v>
      </c>
      <c r="X7" s="1"/>
      <c r="Y7" s="1"/>
      <c r="Z7" s="1" t="s">
        <v>300</v>
      </c>
      <c r="AA7" s="1">
        <v>75</v>
      </c>
      <c r="AB7" s="1" t="s">
        <v>300</v>
      </c>
      <c r="AC7" s="1">
        <v>100</v>
      </c>
      <c r="AD7" s="1"/>
      <c r="AE7" s="1"/>
      <c r="AF7" s="1" t="s">
        <v>300</v>
      </c>
      <c r="AG7" s="1">
        <v>300</v>
      </c>
      <c r="AH7" s="1" t="s">
        <v>300</v>
      </c>
      <c r="AI7" s="1">
        <v>125</v>
      </c>
      <c r="AJ7" s="1"/>
      <c r="AK7" s="1"/>
      <c r="AL7" s="1"/>
      <c r="AM7" s="1"/>
      <c r="AN7" s="1"/>
      <c r="AO7" s="1"/>
      <c r="AP7" s="1"/>
      <c r="AQ7" s="1"/>
      <c r="AR7" s="1" t="s">
        <v>46</v>
      </c>
      <c r="AS7" s="1" t="s">
        <v>934</v>
      </c>
      <c r="AT7" s="1"/>
      <c r="AU7" s="1" t="s">
        <v>294</v>
      </c>
      <c r="AV7" s="1"/>
      <c r="AW7" s="1"/>
      <c r="AX7" s="1" t="s">
        <v>46</v>
      </c>
      <c r="AY7" s="1" t="s">
        <v>1357</v>
      </c>
      <c r="BA7" s="1" t="s">
        <v>1067</v>
      </c>
      <c r="BB7" s="1" t="s">
        <v>1076</v>
      </c>
      <c r="BC7" s="1"/>
      <c r="BD7" s="1" t="s">
        <v>1419</v>
      </c>
      <c r="BE7" s="1">
        <v>5</v>
      </c>
    </row>
    <row r="8" spans="1:57" x14ac:dyDescent="0.3">
      <c r="A8" s="1" t="s">
        <v>1090</v>
      </c>
      <c r="B8" s="422">
        <v>44207.537727152783</v>
      </c>
      <c r="C8" s="422">
        <v>44207.541429444449</v>
      </c>
      <c r="D8" s="422">
        <v>44207</v>
      </c>
      <c r="E8" s="1" t="s">
        <v>1245</v>
      </c>
      <c r="F8" s="1" t="s">
        <v>65</v>
      </c>
      <c r="G8" s="422">
        <v>44207</v>
      </c>
      <c r="H8" s="1" t="s">
        <v>552</v>
      </c>
      <c r="I8" s="1" t="s">
        <v>204</v>
      </c>
      <c r="J8" s="1" t="s">
        <v>204</v>
      </c>
      <c r="K8" s="1" t="s">
        <v>204</v>
      </c>
      <c r="L8" s="1" t="s">
        <v>824</v>
      </c>
      <c r="M8" s="1" t="s">
        <v>1256</v>
      </c>
      <c r="N8" s="1">
        <v>0</v>
      </c>
      <c r="O8" s="1">
        <v>1</v>
      </c>
      <c r="P8" s="1">
        <v>1</v>
      </c>
      <c r="Q8" s="1">
        <v>1</v>
      </c>
      <c r="R8" s="1">
        <v>1</v>
      </c>
      <c r="S8" s="1">
        <v>0</v>
      </c>
      <c r="T8" s="1">
        <v>0</v>
      </c>
      <c r="U8" s="1">
        <v>0</v>
      </c>
      <c r="V8" s="1">
        <v>0</v>
      </c>
      <c r="W8" s="1">
        <v>0</v>
      </c>
      <c r="X8" s="1"/>
      <c r="Y8" s="1"/>
      <c r="Z8" s="1" t="s">
        <v>300</v>
      </c>
      <c r="AA8" s="1">
        <v>75</v>
      </c>
      <c r="AB8" s="1" t="s">
        <v>300</v>
      </c>
      <c r="AC8" s="1">
        <v>100</v>
      </c>
      <c r="AD8" s="1"/>
      <c r="AE8" s="1"/>
      <c r="AF8" s="1" t="s">
        <v>300</v>
      </c>
      <c r="AG8" s="1">
        <v>300</v>
      </c>
      <c r="AH8" s="1" t="s">
        <v>300</v>
      </c>
      <c r="AI8" s="1">
        <v>125</v>
      </c>
      <c r="AJ8" s="1"/>
      <c r="AK8" s="1"/>
      <c r="AL8" s="1"/>
      <c r="AM8" s="1"/>
      <c r="AN8" s="1"/>
      <c r="AO8" s="1"/>
      <c r="AP8" s="1"/>
      <c r="AQ8" s="1"/>
      <c r="AR8" s="1" t="s">
        <v>294</v>
      </c>
      <c r="AS8" s="1"/>
      <c r="AT8" s="1"/>
      <c r="AU8" s="1" t="s">
        <v>294</v>
      </c>
      <c r="AV8" s="1"/>
      <c r="AW8" s="1"/>
      <c r="AX8" s="1" t="s">
        <v>46</v>
      </c>
      <c r="AY8" s="1" t="s">
        <v>1358</v>
      </c>
      <c r="BA8" s="1" t="s">
        <v>1067</v>
      </c>
      <c r="BB8" s="1" t="s">
        <v>1076</v>
      </c>
      <c r="BC8" s="1"/>
      <c r="BD8" s="1" t="s">
        <v>1420</v>
      </c>
      <c r="BE8" s="1">
        <v>6</v>
      </c>
    </row>
    <row r="9" spans="1:57" x14ac:dyDescent="0.3">
      <c r="A9" s="1" t="s">
        <v>1091</v>
      </c>
      <c r="B9" s="422">
        <v>44207.541539965277</v>
      </c>
      <c r="C9" s="422">
        <v>44207.546638564818</v>
      </c>
      <c r="D9" s="422">
        <v>44207</v>
      </c>
      <c r="E9" s="1" t="s">
        <v>1245</v>
      </c>
      <c r="F9" s="1" t="s">
        <v>65</v>
      </c>
      <c r="G9" s="422">
        <v>44207</v>
      </c>
      <c r="H9" s="1" t="s">
        <v>552</v>
      </c>
      <c r="I9" s="1" t="s">
        <v>204</v>
      </c>
      <c r="J9" s="1" t="s">
        <v>204</v>
      </c>
      <c r="K9" s="1" t="s">
        <v>204</v>
      </c>
      <c r="L9" s="1" t="s">
        <v>824</v>
      </c>
      <c r="M9" s="1" t="s">
        <v>1256</v>
      </c>
      <c r="N9" s="1">
        <v>0</v>
      </c>
      <c r="O9" s="1">
        <v>1</v>
      </c>
      <c r="P9" s="1">
        <v>1</v>
      </c>
      <c r="Q9" s="1">
        <v>1</v>
      </c>
      <c r="R9" s="1">
        <v>1</v>
      </c>
      <c r="S9" s="1">
        <v>0</v>
      </c>
      <c r="T9" s="1">
        <v>0</v>
      </c>
      <c r="U9" s="1">
        <v>0</v>
      </c>
      <c r="V9" s="1">
        <v>0</v>
      </c>
      <c r="W9" s="1">
        <v>0</v>
      </c>
      <c r="X9" s="1"/>
      <c r="Y9" s="1"/>
      <c r="Z9" s="1" t="s">
        <v>300</v>
      </c>
      <c r="AA9" s="1">
        <v>75</v>
      </c>
      <c r="AB9" s="1" t="s">
        <v>300</v>
      </c>
      <c r="AC9" s="1">
        <v>100</v>
      </c>
      <c r="AD9" s="1"/>
      <c r="AE9" s="1"/>
      <c r="AF9" s="1" t="s">
        <v>300</v>
      </c>
      <c r="AG9" s="1">
        <v>300</v>
      </c>
      <c r="AH9" s="1" t="s">
        <v>300</v>
      </c>
      <c r="AI9" s="1">
        <v>125</v>
      </c>
      <c r="AJ9" s="1"/>
      <c r="AK9" s="1"/>
      <c r="AL9" s="1"/>
      <c r="AM9" s="1"/>
      <c r="AN9" s="1"/>
      <c r="AO9" s="1"/>
      <c r="AP9" s="1"/>
      <c r="AQ9" s="1"/>
      <c r="AR9" s="1" t="s">
        <v>46</v>
      </c>
      <c r="AS9" s="1" t="s">
        <v>1297</v>
      </c>
      <c r="AT9" s="1"/>
      <c r="AU9" s="1" t="s">
        <v>46</v>
      </c>
      <c r="AV9" s="1" t="s">
        <v>1518</v>
      </c>
      <c r="AW9" s="1"/>
      <c r="AX9" s="1" t="s">
        <v>46</v>
      </c>
      <c r="AY9" s="1" t="s">
        <v>1056</v>
      </c>
      <c r="BA9" s="1" t="s">
        <v>1067</v>
      </c>
      <c r="BB9" s="1" t="s">
        <v>1388</v>
      </c>
      <c r="BC9" s="1"/>
      <c r="BD9" s="1" t="s">
        <v>1421</v>
      </c>
      <c r="BE9" s="1">
        <v>7</v>
      </c>
    </row>
    <row r="10" spans="1:57" x14ac:dyDescent="0.3">
      <c r="A10" s="1" t="s">
        <v>1092</v>
      </c>
      <c r="B10" s="422">
        <v>44207.546827754632</v>
      </c>
      <c r="C10" s="422">
        <v>44207.560080821757</v>
      </c>
      <c r="D10" s="422">
        <v>44207</v>
      </c>
      <c r="E10" s="1" t="s">
        <v>1245</v>
      </c>
      <c r="F10" s="1" t="s">
        <v>65</v>
      </c>
      <c r="G10" s="422">
        <v>44207</v>
      </c>
      <c r="H10" s="1" t="s">
        <v>552</v>
      </c>
      <c r="I10" s="1" t="s">
        <v>204</v>
      </c>
      <c r="J10" s="1" t="s">
        <v>204</v>
      </c>
      <c r="K10" s="1" t="s">
        <v>204</v>
      </c>
      <c r="L10" s="1" t="s">
        <v>824</v>
      </c>
      <c r="M10" s="1" t="s">
        <v>1256</v>
      </c>
      <c r="N10" s="1">
        <v>0</v>
      </c>
      <c r="O10" s="1">
        <v>1</v>
      </c>
      <c r="P10" s="1">
        <v>1</v>
      </c>
      <c r="Q10" s="1">
        <v>1</v>
      </c>
      <c r="R10" s="1">
        <v>1</v>
      </c>
      <c r="S10" s="1">
        <v>0</v>
      </c>
      <c r="T10" s="1">
        <v>0</v>
      </c>
      <c r="U10" s="1">
        <v>0</v>
      </c>
      <c r="V10" s="1">
        <v>0</v>
      </c>
      <c r="W10" s="1">
        <v>0</v>
      </c>
      <c r="X10" s="1"/>
      <c r="Y10" s="1"/>
      <c r="Z10" s="1" t="s">
        <v>300</v>
      </c>
      <c r="AA10" s="1">
        <v>75</v>
      </c>
      <c r="AB10" s="1" t="s">
        <v>300</v>
      </c>
      <c r="AC10" s="1">
        <v>100</v>
      </c>
      <c r="AD10" s="1"/>
      <c r="AE10" s="1"/>
      <c r="AF10" s="1" t="s">
        <v>300</v>
      </c>
      <c r="AG10" s="1">
        <v>300</v>
      </c>
      <c r="AH10" s="1" t="s">
        <v>300</v>
      </c>
      <c r="AI10" s="1">
        <v>125</v>
      </c>
      <c r="AJ10" s="1"/>
      <c r="AK10" s="1"/>
      <c r="AL10" s="1"/>
      <c r="AM10" s="1"/>
      <c r="AN10" s="1"/>
      <c r="AO10" s="1"/>
      <c r="AP10" s="1"/>
      <c r="AQ10" s="1"/>
      <c r="AR10" s="1" t="s">
        <v>294</v>
      </c>
      <c r="AS10" s="1"/>
      <c r="AT10" s="1"/>
      <c r="AU10" s="1" t="s">
        <v>294</v>
      </c>
      <c r="AV10" s="1"/>
      <c r="AW10" s="1"/>
      <c r="AX10" s="1" t="s">
        <v>46</v>
      </c>
      <c r="AY10" s="1" t="s">
        <v>1358</v>
      </c>
      <c r="BA10" s="1" t="s">
        <v>1067</v>
      </c>
      <c r="BB10" s="1" t="s">
        <v>1076</v>
      </c>
      <c r="BC10" s="1"/>
      <c r="BD10" s="1" t="s">
        <v>1422</v>
      </c>
      <c r="BE10" s="1">
        <v>8</v>
      </c>
    </row>
    <row r="11" spans="1:57" x14ac:dyDescent="0.3">
      <c r="A11" s="1" t="s">
        <v>1093</v>
      </c>
      <c r="B11" s="422">
        <v>44207.560738599539</v>
      </c>
      <c r="C11" s="422">
        <v>44207.56570363426</v>
      </c>
      <c r="D11" s="422">
        <v>44207</v>
      </c>
      <c r="E11" s="1" t="s">
        <v>1245</v>
      </c>
      <c r="F11" s="1" t="s">
        <v>65</v>
      </c>
      <c r="G11" s="422">
        <v>44207</v>
      </c>
      <c r="H11" s="1" t="s">
        <v>552</v>
      </c>
      <c r="I11" s="1" t="s">
        <v>204</v>
      </c>
      <c r="J11" s="1" t="s">
        <v>204</v>
      </c>
      <c r="K11" s="1" t="s">
        <v>204</v>
      </c>
      <c r="L11" s="1" t="s">
        <v>824</v>
      </c>
      <c r="M11" s="1" t="s">
        <v>1257</v>
      </c>
      <c r="N11" s="1">
        <v>0</v>
      </c>
      <c r="O11" s="1">
        <v>0</v>
      </c>
      <c r="P11" s="1">
        <v>0</v>
      </c>
      <c r="Q11" s="1">
        <v>0</v>
      </c>
      <c r="R11" s="1">
        <v>0</v>
      </c>
      <c r="S11" s="1">
        <v>0</v>
      </c>
      <c r="T11" s="1">
        <v>1</v>
      </c>
      <c r="U11" s="1">
        <v>1</v>
      </c>
      <c r="V11" s="1">
        <v>0</v>
      </c>
      <c r="W11" s="1">
        <v>0</v>
      </c>
      <c r="X11" s="1"/>
      <c r="Y11" s="1"/>
      <c r="Z11" s="1"/>
      <c r="AA11" s="1"/>
      <c r="AB11" s="1"/>
      <c r="AC11" s="1"/>
      <c r="AD11" s="1"/>
      <c r="AE11" s="1"/>
      <c r="AF11" s="1"/>
      <c r="AG11" s="1"/>
      <c r="AH11" s="1"/>
      <c r="AI11" s="1"/>
      <c r="AJ11" s="1" t="s">
        <v>46</v>
      </c>
      <c r="AK11" s="1">
        <v>1500</v>
      </c>
      <c r="AL11" s="1" t="s">
        <v>46</v>
      </c>
      <c r="AM11" s="1">
        <v>200</v>
      </c>
      <c r="AN11" s="1"/>
      <c r="AO11" s="1"/>
      <c r="AP11" s="1"/>
      <c r="AQ11" s="1"/>
      <c r="AR11" s="1" t="s">
        <v>294</v>
      </c>
      <c r="AS11" s="1"/>
      <c r="AT11" s="1"/>
      <c r="AU11" s="1" t="s">
        <v>294</v>
      </c>
      <c r="AV11" s="1"/>
      <c r="AW11" s="1"/>
      <c r="AX11" s="1" t="s">
        <v>46</v>
      </c>
      <c r="AY11" s="1" t="s">
        <v>1056</v>
      </c>
      <c r="BA11" s="1" t="s">
        <v>1067</v>
      </c>
      <c r="BB11" s="1" t="s">
        <v>1076</v>
      </c>
      <c r="BC11" s="1"/>
      <c r="BD11" s="1" t="s">
        <v>1423</v>
      </c>
      <c r="BE11" s="1">
        <v>9</v>
      </c>
    </row>
    <row r="12" spans="1:57" x14ac:dyDescent="0.3">
      <c r="A12" s="1" t="s">
        <v>1094</v>
      </c>
      <c r="B12" s="422">
        <v>44207.565870601851</v>
      </c>
      <c r="C12" s="422">
        <v>44207.577118518522</v>
      </c>
      <c r="D12" s="422">
        <v>44207</v>
      </c>
      <c r="E12" s="1" t="s">
        <v>1245</v>
      </c>
      <c r="F12" s="1" t="s">
        <v>65</v>
      </c>
      <c r="G12" s="422">
        <v>44207</v>
      </c>
      <c r="H12" s="1" t="s">
        <v>552</v>
      </c>
      <c r="I12" s="1" t="s">
        <v>204</v>
      </c>
      <c r="J12" s="1" t="s">
        <v>204</v>
      </c>
      <c r="K12" s="1" t="s">
        <v>204</v>
      </c>
      <c r="L12" s="1" t="s">
        <v>824</v>
      </c>
      <c r="M12" s="1" t="s">
        <v>1257</v>
      </c>
      <c r="N12" s="1">
        <v>0</v>
      </c>
      <c r="O12" s="1">
        <v>0</v>
      </c>
      <c r="P12" s="1">
        <v>0</v>
      </c>
      <c r="Q12" s="1">
        <v>0</v>
      </c>
      <c r="R12" s="1">
        <v>0</v>
      </c>
      <c r="S12" s="1">
        <v>0</v>
      </c>
      <c r="T12" s="1">
        <v>1</v>
      </c>
      <c r="U12" s="1">
        <v>1</v>
      </c>
      <c r="V12" s="1">
        <v>0</v>
      </c>
      <c r="W12" s="1">
        <v>0</v>
      </c>
      <c r="X12" s="1"/>
      <c r="Y12" s="1"/>
      <c r="Z12" s="1"/>
      <c r="AA12" s="1"/>
      <c r="AB12" s="1"/>
      <c r="AC12" s="1"/>
      <c r="AD12" s="1"/>
      <c r="AE12" s="1"/>
      <c r="AF12" s="1"/>
      <c r="AG12" s="1"/>
      <c r="AH12" s="1"/>
      <c r="AI12" s="1"/>
      <c r="AJ12" s="1" t="s">
        <v>46</v>
      </c>
      <c r="AK12" s="1">
        <v>1500</v>
      </c>
      <c r="AL12" s="1" t="s">
        <v>46</v>
      </c>
      <c r="AM12" s="1">
        <v>200</v>
      </c>
      <c r="AN12" s="1"/>
      <c r="AO12" s="1"/>
      <c r="AP12" s="1"/>
      <c r="AQ12" s="1"/>
      <c r="AR12" s="1" t="s">
        <v>46</v>
      </c>
      <c r="AS12" s="1" t="s">
        <v>1296</v>
      </c>
      <c r="AT12" s="1"/>
      <c r="AU12" s="1" t="s">
        <v>46</v>
      </c>
      <c r="AV12" s="1" t="s">
        <v>1519</v>
      </c>
      <c r="AW12" s="1"/>
      <c r="AX12" s="1" t="s">
        <v>46</v>
      </c>
      <c r="AY12" s="1" t="s">
        <v>1056</v>
      </c>
      <c r="BA12" s="1" t="s">
        <v>1067</v>
      </c>
      <c r="BB12" s="1" t="s">
        <v>1076</v>
      </c>
      <c r="BC12" s="1"/>
      <c r="BD12" s="1" t="s">
        <v>1424</v>
      </c>
      <c r="BE12" s="1">
        <v>10</v>
      </c>
    </row>
    <row r="13" spans="1:57" x14ac:dyDescent="0.3">
      <c r="A13" s="1" t="s">
        <v>1095</v>
      </c>
      <c r="B13" s="422">
        <v>44207.577360509262</v>
      </c>
      <c r="C13" s="422">
        <v>44207.586791076392</v>
      </c>
      <c r="D13" s="422">
        <v>44207</v>
      </c>
      <c r="E13" s="1" t="s">
        <v>1245</v>
      </c>
      <c r="F13" s="1" t="s">
        <v>65</v>
      </c>
      <c r="G13" s="422">
        <v>44207</v>
      </c>
      <c r="H13" s="1" t="s">
        <v>552</v>
      </c>
      <c r="I13" s="1" t="s">
        <v>204</v>
      </c>
      <c r="J13" s="1" t="s">
        <v>204</v>
      </c>
      <c r="K13" s="1" t="s">
        <v>204</v>
      </c>
      <c r="L13" s="1" t="s">
        <v>824</v>
      </c>
      <c r="M13" s="1" t="s">
        <v>1257</v>
      </c>
      <c r="N13" s="1">
        <v>0</v>
      </c>
      <c r="O13" s="1">
        <v>0</v>
      </c>
      <c r="P13" s="1">
        <v>0</v>
      </c>
      <c r="Q13" s="1">
        <v>0</v>
      </c>
      <c r="R13" s="1">
        <v>0</v>
      </c>
      <c r="S13" s="1">
        <v>0</v>
      </c>
      <c r="T13" s="1">
        <v>1</v>
      </c>
      <c r="U13" s="1">
        <v>1</v>
      </c>
      <c r="V13" s="1">
        <v>0</v>
      </c>
      <c r="W13" s="1">
        <v>0</v>
      </c>
      <c r="X13" s="1"/>
      <c r="Y13" s="1"/>
      <c r="Z13" s="1"/>
      <c r="AA13" s="1"/>
      <c r="AB13" s="1"/>
      <c r="AC13" s="1"/>
      <c r="AD13" s="1"/>
      <c r="AE13" s="1"/>
      <c r="AF13" s="1"/>
      <c r="AG13" s="1"/>
      <c r="AH13" s="1"/>
      <c r="AI13" s="1"/>
      <c r="AJ13" s="1" t="s">
        <v>46</v>
      </c>
      <c r="AK13" s="1">
        <v>1500</v>
      </c>
      <c r="AL13" s="1" t="s">
        <v>46</v>
      </c>
      <c r="AM13" s="1">
        <v>200</v>
      </c>
      <c r="AN13" s="1"/>
      <c r="AO13" s="1"/>
      <c r="AP13" s="1"/>
      <c r="AQ13" s="1"/>
      <c r="AR13" s="1" t="s">
        <v>46</v>
      </c>
      <c r="AS13" s="1" t="s">
        <v>1296</v>
      </c>
      <c r="AT13" s="1"/>
      <c r="AU13" s="1" t="s">
        <v>46</v>
      </c>
      <c r="AV13" s="1" t="s">
        <v>1519</v>
      </c>
      <c r="AW13" s="1"/>
      <c r="AX13" s="1" t="s">
        <v>46</v>
      </c>
      <c r="AY13" s="1" t="s">
        <v>1358</v>
      </c>
      <c r="BA13" s="1" t="s">
        <v>1067</v>
      </c>
      <c r="BB13" s="1" t="s">
        <v>1076</v>
      </c>
      <c r="BC13" s="1"/>
      <c r="BD13" s="1" t="s">
        <v>1425</v>
      </c>
      <c r="BE13" s="1">
        <v>11</v>
      </c>
    </row>
    <row r="14" spans="1:57" x14ac:dyDescent="0.3">
      <c r="A14" s="1" t="s">
        <v>1096</v>
      </c>
      <c r="B14" s="422">
        <v>44207.586868356477</v>
      </c>
      <c r="C14" s="422">
        <v>44207.58947564815</v>
      </c>
      <c r="D14" s="422">
        <v>44207</v>
      </c>
      <c r="E14" s="1" t="s">
        <v>1245</v>
      </c>
      <c r="F14" s="1" t="s">
        <v>65</v>
      </c>
      <c r="G14" s="422">
        <v>44207</v>
      </c>
      <c r="H14" s="1" t="s">
        <v>552</v>
      </c>
      <c r="I14" s="1" t="s">
        <v>204</v>
      </c>
      <c r="J14" s="1" t="s">
        <v>204</v>
      </c>
      <c r="K14" s="1" t="s">
        <v>204</v>
      </c>
      <c r="L14" s="1" t="s">
        <v>824</v>
      </c>
      <c r="M14" s="1" t="s">
        <v>1257</v>
      </c>
      <c r="N14" s="1">
        <v>0</v>
      </c>
      <c r="O14" s="1">
        <v>0</v>
      </c>
      <c r="P14" s="1">
        <v>0</v>
      </c>
      <c r="Q14" s="1">
        <v>0</v>
      </c>
      <c r="R14" s="1">
        <v>0</v>
      </c>
      <c r="S14" s="1">
        <v>0</v>
      </c>
      <c r="T14" s="1">
        <v>1</v>
      </c>
      <c r="U14" s="1">
        <v>1</v>
      </c>
      <c r="V14" s="1">
        <v>0</v>
      </c>
      <c r="W14" s="1">
        <v>0</v>
      </c>
      <c r="X14" s="1"/>
      <c r="Y14" s="1"/>
      <c r="Z14" s="1"/>
      <c r="AA14" s="1"/>
      <c r="AB14" s="1"/>
      <c r="AC14" s="1"/>
      <c r="AD14" s="1"/>
      <c r="AE14" s="1"/>
      <c r="AF14" s="1"/>
      <c r="AG14" s="1"/>
      <c r="AH14" s="1"/>
      <c r="AI14" s="1"/>
      <c r="AJ14" s="1" t="s">
        <v>46</v>
      </c>
      <c r="AK14" s="1">
        <v>1500</v>
      </c>
      <c r="AL14" s="1" t="s">
        <v>46</v>
      </c>
      <c r="AM14" s="1">
        <v>200</v>
      </c>
      <c r="AN14" s="1"/>
      <c r="AO14" s="1"/>
      <c r="AP14" s="1"/>
      <c r="AQ14" s="1"/>
      <c r="AR14" s="1" t="s">
        <v>46</v>
      </c>
      <c r="AS14" s="1" t="s">
        <v>934</v>
      </c>
      <c r="AT14" s="1"/>
      <c r="AU14" s="1" t="s">
        <v>294</v>
      </c>
      <c r="AV14" s="1"/>
      <c r="AW14" s="1"/>
      <c r="AX14" s="1" t="s">
        <v>46</v>
      </c>
      <c r="AY14" s="1" t="s">
        <v>1056</v>
      </c>
      <c r="BA14" s="1" t="s">
        <v>1067</v>
      </c>
      <c r="BB14" s="1" t="s">
        <v>1076</v>
      </c>
      <c r="BC14" s="1"/>
      <c r="BD14" s="1" t="s">
        <v>1421</v>
      </c>
      <c r="BE14" s="1">
        <v>12</v>
      </c>
    </row>
    <row r="15" spans="1:57" x14ac:dyDescent="0.3">
      <c r="A15" s="1" t="s">
        <v>1097</v>
      </c>
      <c r="B15" s="422">
        <v>44207.589530266203</v>
      </c>
      <c r="C15" s="422">
        <v>44207.591484085642</v>
      </c>
      <c r="D15" s="422">
        <v>44207</v>
      </c>
      <c r="E15" s="1" t="s">
        <v>1245</v>
      </c>
      <c r="F15" s="1" t="s">
        <v>65</v>
      </c>
      <c r="G15" s="422">
        <v>44207</v>
      </c>
      <c r="H15" s="1" t="s">
        <v>552</v>
      </c>
      <c r="I15" s="1" t="s">
        <v>204</v>
      </c>
      <c r="J15" s="1" t="s">
        <v>204</v>
      </c>
      <c r="K15" s="1" t="s">
        <v>204</v>
      </c>
      <c r="L15" s="1" t="s">
        <v>824</v>
      </c>
      <c r="M15" s="1" t="s">
        <v>1257</v>
      </c>
      <c r="N15" s="1">
        <v>0</v>
      </c>
      <c r="O15" s="1">
        <v>0</v>
      </c>
      <c r="P15" s="1">
        <v>0</v>
      </c>
      <c r="Q15" s="1">
        <v>0</v>
      </c>
      <c r="R15" s="1">
        <v>0</v>
      </c>
      <c r="S15" s="1">
        <v>0</v>
      </c>
      <c r="T15" s="1">
        <v>1</v>
      </c>
      <c r="U15" s="1">
        <v>1</v>
      </c>
      <c r="V15" s="1">
        <v>0</v>
      </c>
      <c r="W15" s="1">
        <v>0</v>
      </c>
      <c r="X15" s="1"/>
      <c r="Y15" s="1"/>
      <c r="Z15" s="1"/>
      <c r="AA15" s="1"/>
      <c r="AB15" s="1"/>
      <c r="AC15" s="1"/>
      <c r="AD15" s="1"/>
      <c r="AE15" s="1"/>
      <c r="AF15" s="1"/>
      <c r="AG15" s="1"/>
      <c r="AH15" s="1"/>
      <c r="AI15" s="1"/>
      <c r="AJ15" s="1" t="s">
        <v>46</v>
      </c>
      <c r="AK15" s="1">
        <v>1500</v>
      </c>
      <c r="AL15" s="1" t="s">
        <v>46</v>
      </c>
      <c r="AM15" s="1">
        <v>200</v>
      </c>
      <c r="AN15" s="1"/>
      <c r="AO15" s="1"/>
      <c r="AP15" s="1"/>
      <c r="AQ15" s="1"/>
      <c r="AR15" s="1" t="s">
        <v>46</v>
      </c>
      <c r="AS15" s="1" t="s">
        <v>934</v>
      </c>
      <c r="AT15" s="1"/>
      <c r="AU15" s="1" t="s">
        <v>294</v>
      </c>
      <c r="AV15" s="1"/>
      <c r="AW15" s="1"/>
      <c r="AX15" s="1" t="s">
        <v>46</v>
      </c>
      <c r="AY15" s="1" t="s">
        <v>943</v>
      </c>
      <c r="BA15" s="1" t="s">
        <v>1067</v>
      </c>
      <c r="BB15" s="1" t="s">
        <v>1076</v>
      </c>
      <c r="BC15" s="1"/>
      <c r="BD15" s="1" t="s">
        <v>1421</v>
      </c>
      <c r="BE15" s="1">
        <v>13</v>
      </c>
    </row>
    <row r="16" spans="1:57" x14ac:dyDescent="0.3">
      <c r="A16" s="1" t="s">
        <v>1098</v>
      </c>
      <c r="B16" s="422">
        <v>44207.592238541663</v>
      </c>
      <c r="C16" s="422">
        <v>44207.597835960652</v>
      </c>
      <c r="D16" s="422">
        <v>44207</v>
      </c>
      <c r="E16" s="1" t="s">
        <v>1245</v>
      </c>
      <c r="F16" s="1" t="s">
        <v>65</v>
      </c>
      <c r="G16" s="422">
        <v>44207</v>
      </c>
      <c r="H16" s="1" t="s">
        <v>552</v>
      </c>
      <c r="I16" s="1" t="s">
        <v>204</v>
      </c>
      <c r="J16" s="1" t="s">
        <v>204</v>
      </c>
      <c r="K16" s="1" t="s">
        <v>204</v>
      </c>
      <c r="L16" s="1" t="s">
        <v>824</v>
      </c>
      <c r="M16" s="1" t="s">
        <v>825</v>
      </c>
      <c r="N16" s="1">
        <v>0</v>
      </c>
      <c r="O16" s="1">
        <v>0</v>
      </c>
      <c r="P16" s="1">
        <v>0</v>
      </c>
      <c r="Q16" s="1">
        <v>0</v>
      </c>
      <c r="R16" s="1">
        <v>0</v>
      </c>
      <c r="S16" s="1">
        <v>0</v>
      </c>
      <c r="T16" s="1">
        <v>0</v>
      </c>
      <c r="U16" s="1">
        <v>0</v>
      </c>
      <c r="V16" s="1">
        <v>1</v>
      </c>
      <c r="W16" s="1">
        <v>0</v>
      </c>
      <c r="X16" s="1"/>
      <c r="Y16" s="1"/>
      <c r="Z16" s="1"/>
      <c r="AA16" s="1"/>
      <c r="AB16" s="1"/>
      <c r="AC16" s="1"/>
      <c r="AD16" s="1"/>
      <c r="AE16" s="1"/>
      <c r="AF16" s="1"/>
      <c r="AG16" s="1"/>
      <c r="AH16" s="1"/>
      <c r="AI16" s="1"/>
      <c r="AJ16" s="1"/>
      <c r="AK16" s="1"/>
      <c r="AL16" s="1"/>
      <c r="AM16" s="1"/>
      <c r="AN16" s="1"/>
      <c r="AO16" s="1"/>
      <c r="AP16" s="1" t="s">
        <v>294</v>
      </c>
      <c r="AQ16" s="1">
        <v>80</v>
      </c>
      <c r="AR16" s="1" t="s">
        <v>294</v>
      </c>
      <c r="AS16" s="1"/>
      <c r="AT16" s="1"/>
      <c r="AU16" s="1" t="s">
        <v>294</v>
      </c>
      <c r="AV16" s="1"/>
      <c r="AW16" s="1"/>
      <c r="AX16" s="1" t="s">
        <v>294</v>
      </c>
      <c r="AY16" s="1"/>
      <c r="BA16" s="1" t="s">
        <v>1067</v>
      </c>
      <c r="BB16" s="1" t="s">
        <v>1076</v>
      </c>
      <c r="BC16" s="1"/>
      <c r="BD16" s="1" t="s">
        <v>1426</v>
      </c>
      <c r="BE16" s="1">
        <v>14</v>
      </c>
    </row>
    <row r="17" spans="1:57" x14ac:dyDescent="0.3">
      <c r="A17" s="1" t="s">
        <v>1099</v>
      </c>
      <c r="B17" s="422">
        <v>44207.598076678252</v>
      </c>
      <c r="C17" s="422">
        <v>44207.601618425928</v>
      </c>
      <c r="D17" s="422">
        <v>44207</v>
      </c>
      <c r="E17" s="1" t="s">
        <v>1245</v>
      </c>
      <c r="F17" s="1" t="s">
        <v>65</v>
      </c>
      <c r="G17" s="422">
        <v>44207</v>
      </c>
      <c r="H17" s="1" t="s">
        <v>552</v>
      </c>
      <c r="I17" s="1" t="s">
        <v>204</v>
      </c>
      <c r="J17" s="1" t="s">
        <v>204</v>
      </c>
      <c r="K17" s="1" t="s">
        <v>204</v>
      </c>
      <c r="L17" s="1" t="s">
        <v>824</v>
      </c>
      <c r="M17" s="1" t="s">
        <v>50</v>
      </c>
      <c r="N17" s="1">
        <v>0</v>
      </c>
      <c r="O17" s="1">
        <v>0</v>
      </c>
      <c r="P17" s="1">
        <v>0</v>
      </c>
      <c r="Q17" s="1">
        <v>0</v>
      </c>
      <c r="R17" s="1">
        <v>0</v>
      </c>
      <c r="S17" s="1">
        <v>0</v>
      </c>
      <c r="T17" s="1">
        <v>0</v>
      </c>
      <c r="U17" s="1">
        <v>0</v>
      </c>
      <c r="V17" s="1">
        <v>0</v>
      </c>
      <c r="W17" s="1">
        <v>1</v>
      </c>
      <c r="X17" s="1"/>
      <c r="Y17" s="1"/>
      <c r="Z17" s="1"/>
      <c r="AA17" s="1"/>
      <c r="AB17" s="1"/>
      <c r="AC17" s="1"/>
      <c r="AD17" s="1"/>
      <c r="AE17" s="1"/>
      <c r="AF17" s="1"/>
      <c r="AG17" s="1"/>
      <c r="AH17" s="1"/>
      <c r="AI17" s="1"/>
      <c r="AJ17" s="1"/>
      <c r="AK17" s="1"/>
      <c r="AL17" s="1"/>
      <c r="AM17" s="1"/>
      <c r="AN17" s="1" t="s">
        <v>46</v>
      </c>
      <c r="AO17" s="1">
        <v>1500</v>
      </c>
      <c r="AP17" s="1"/>
      <c r="AQ17" s="1"/>
      <c r="AR17" s="1" t="s">
        <v>46</v>
      </c>
      <c r="AS17" s="1" t="s">
        <v>1048</v>
      </c>
      <c r="AT17" s="1"/>
      <c r="AU17" s="1" t="s">
        <v>46</v>
      </c>
      <c r="AV17" s="1" t="s">
        <v>1519</v>
      </c>
      <c r="AW17" s="1"/>
      <c r="AX17" s="1" t="s">
        <v>46</v>
      </c>
      <c r="AY17" s="1" t="s">
        <v>942</v>
      </c>
      <c r="AZ17" s="148"/>
      <c r="BA17" s="1" t="s">
        <v>1389</v>
      </c>
      <c r="BB17" s="1" t="s">
        <v>1076</v>
      </c>
      <c r="BC17" s="1"/>
      <c r="BD17" s="1" t="s">
        <v>1427</v>
      </c>
      <c r="BE17" s="1">
        <v>15</v>
      </c>
    </row>
    <row r="18" spans="1:57" x14ac:dyDescent="0.3">
      <c r="A18" s="1" t="s">
        <v>1100</v>
      </c>
      <c r="B18" s="422">
        <v>44207.601770173613</v>
      </c>
      <c r="C18" s="422">
        <v>44207.605010775464</v>
      </c>
      <c r="D18" s="422">
        <v>44207</v>
      </c>
      <c r="E18" s="1" t="s">
        <v>1245</v>
      </c>
      <c r="F18" s="1" t="s">
        <v>65</v>
      </c>
      <c r="G18" s="422">
        <v>44207</v>
      </c>
      <c r="H18" s="1" t="s">
        <v>552</v>
      </c>
      <c r="I18" s="1" t="s">
        <v>204</v>
      </c>
      <c r="J18" s="1" t="s">
        <v>204</v>
      </c>
      <c r="K18" s="1" t="s">
        <v>204</v>
      </c>
      <c r="L18" s="1" t="s">
        <v>824</v>
      </c>
      <c r="M18" s="1" t="s">
        <v>50</v>
      </c>
      <c r="N18" s="1">
        <v>0</v>
      </c>
      <c r="O18" s="1">
        <v>0</v>
      </c>
      <c r="P18" s="1">
        <v>0</v>
      </c>
      <c r="Q18" s="1">
        <v>0</v>
      </c>
      <c r="R18" s="1">
        <v>0</v>
      </c>
      <c r="S18" s="1">
        <v>0</v>
      </c>
      <c r="T18" s="1">
        <v>0</v>
      </c>
      <c r="U18" s="1">
        <v>0</v>
      </c>
      <c r="V18" s="1">
        <v>0</v>
      </c>
      <c r="W18" s="1">
        <v>1</v>
      </c>
      <c r="X18" s="1"/>
      <c r="Y18" s="1"/>
      <c r="Z18" s="1"/>
      <c r="AA18" s="1"/>
      <c r="AB18" s="1"/>
      <c r="AC18" s="1"/>
      <c r="AD18" s="1"/>
      <c r="AE18" s="1"/>
      <c r="AF18" s="1"/>
      <c r="AG18" s="1"/>
      <c r="AH18" s="1"/>
      <c r="AI18" s="1"/>
      <c r="AJ18" s="1"/>
      <c r="AK18" s="1"/>
      <c r="AL18" s="1"/>
      <c r="AM18" s="1"/>
      <c r="AN18" s="1" t="s">
        <v>46</v>
      </c>
      <c r="AO18" s="1">
        <v>1500</v>
      </c>
      <c r="AP18" s="1"/>
      <c r="AQ18" s="1"/>
      <c r="AR18" s="1" t="s">
        <v>46</v>
      </c>
      <c r="AS18" s="1" t="s">
        <v>934</v>
      </c>
      <c r="AT18" s="1"/>
      <c r="AU18" s="1" t="s">
        <v>46</v>
      </c>
      <c r="AV18" s="1" t="s">
        <v>1519</v>
      </c>
      <c r="AW18" s="1"/>
      <c r="AX18" s="1" t="s">
        <v>46</v>
      </c>
      <c r="AY18" s="1" t="s">
        <v>942</v>
      </c>
      <c r="BA18" s="1" t="s">
        <v>1389</v>
      </c>
      <c r="BB18" s="1" t="s">
        <v>1076</v>
      </c>
      <c r="BC18" s="1"/>
      <c r="BD18" s="1" t="s">
        <v>1428</v>
      </c>
      <c r="BE18" s="1">
        <v>16</v>
      </c>
    </row>
    <row r="19" spans="1:57" x14ac:dyDescent="0.3">
      <c r="A19" s="1" t="s">
        <v>1101</v>
      </c>
      <c r="B19" s="422">
        <v>44207.608632685187</v>
      </c>
      <c r="C19" s="422">
        <v>44207.613414918982</v>
      </c>
      <c r="D19" s="422">
        <v>44207</v>
      </c>
      <c r="E19" s="1" t="s">
        <v>1245</v>
      </c>
      <c r="F19" s="1" t="s">
        <v>65</v>
      </c>
      <c r="G19" s="422">
        <v>44207</v>
      </c>
      <c r="H19" s="1" t="s">
        <v>552</v>
      </c>
      <c r="I19" s="1" t="s">
        <v>204</v>
      </c>
      <c r="J19" s="1" t="s">
        <v>204</v>
      </c>
      <c r="K19" s="1" t="s">
        <v>204</v>
      </c>
      <c r="L19" s="1" t="s">
        <v>824</v>
      </c>
      <c r="M19" s="1" t="s">
        <v>49</v>
      </c>
      <c r="N19" s="1">
        <v>0</v>
      </c>
      <c r="O19" s="1">
        <v>0</v>
      </c>
      <c r="P19" s="1">
        <v>0</v>
      </c>
      <c r="Q19" s="1">
        <v>0</v>
      </c>
      <c r="R19" s="1">
        <v>0</v>
      </c>
      <c r="S19" s="1">
        <v>1</v>
      </c>
      <c r="T19" s="1">
        <v>0</v>
      </c>
      <c r="U19" s="1">
        <v>0</v>
      </c>
      <c r="V19" s="1">
        <v>0</v>
      </c>
      <c r="W19" s="1">
        <v>0</v>
      </c>
      <c r="X19" s="1"/>
      <c r="Y19" s="1"/>
      <c r="Z19" s="1"/>
      <c r="AA19" s="1"/>
      <c r="AB19" s="1"/>
      <c r="AC19" s="1"/>
      <c r="AD19" s="1" t="s">
        <v>46</v>
      </c>
      <c r="AE19" s="1">
        <v>3000</v>
      </c>
      <c r="AF19" s="1"/>
      <c r="AG19" s="1"/>
      <c r="AH19" s="1"/>
      <c r="AI19" s="1"/>
      <c r="AJ19" s="1"/>
      <c r="AK19" s="1"/>
      <c r="AL19" s="1"/>
      <c r="AM19" s="1"/>
      <c r="AN19" s="1"/>
      <c r="AO19" s="1"/>
      <c r="AP19" s="1"/>
      <c r="AQ19" s="1"/>
      <c r="AR19" s="1" t="s">
        <v>46</v>
      </c>
      <c r="AS19" s="1" t="s">
        <v>934</v>
      </c>
      <c r="AT19" s="1"/>
      <c r="AU19" s="1" t="s">
        <v>46</v>
      </c>
      <c r="AV19" s="1" t="s">
        <v>1519</v>
      </c>
      <c r="AW19" s="1"/>
      <c r="AX19" s="1" t="s">
        <v>294</v>
      </c>
      <c r="AY19" s="1"/>
      <c r="AZ19" s="136"/>
      <c r="BA19" s="1" t="s">
        <v>1067</v>
      </c>
      <c r="BB19" s="1" t="s">
        <v>1076</v>
      </c>
      <c r="BC19" s="1"/>
      <c r="BD19" s="1" t="s">
        <v>1429</v>
      </c>
      <c r="BE19" s="1">
        <v>17</v>
      </c>
    </row>
    <row r="20" spans="1:57" x14ac:dyDescent="0.3">
      <c r="A20" s="1" t="s">
        <v>1102</v>
      </c>
      <c r="B20" s="422">
        <v>44207.613653506953</v>
      </c>
      <c r="C20" s="422">
        <v>44207.615302928243</v>
      </c>
      <c r="D20" s="422">
        <v>44207</v>
      </c>
      <c r="E20" s="1" t="s">
        <v>1245</v>
      </c>
      <c r="F20" s="1" t="s">
        <v>65</v>
      </c>
      <c r="G20" s="422">
        <v>44207</v>
      </c>
      <c r="H20" s="1" t="s">
        <v>552</v>
      </c>
      <c r="I20" s="1" t="s">
        <v>204</v>
      </c>
      <c r="J20" s="1" t="s">
        <v>204</v>
      </c>
      <c r="K20" s="1" t="s">
        <v>204</v>
      </c>
      <c r="L20" s="1" t="s">
        <v>824</v>
      </c>
      <c r="M20" s="1" t="s">
        <v>49</v>
      </c>
      <c r="N20" s="1">
        <v>0</v>
      </c>
      <c r="O20" s="1">
        <v>0</v>
      </c>
      <c r="P20" s="1">
        <v>0</v>
      </c>
      <c r="Q20" s="1">
        <v>0</v>
      </c>
      <c r="R20" s="1">
        <v>0</v>
      </c>
      <c r="S20" s="1">
        <v>1</v>
      </c>
      <c r="T20" s="1">
        <v>0</v>
      </c>
      <c r="U20" s="1">
        <v>0</v>
      </c>
      <c r="V20" s="1">
        <v>0</v>
      </c>
      <c r="W20" s="1">
        <v>0</v>
      </c>
      <c r="X20" s="1"/>
      <c r="Y20" s="1"/>
      <c r="Z20" s="1"/>
      <c r="AA20" s="1"/>
      <c r="AB20" s="1"/>
      <c r="AC20" s="1"/>
      <c r="AD20" s="1" t="s">
        <v>46</v>
      </c>
      <c r="AE20" s="1">
        <v>3000</v>
      </c>
      <c r="AF20" s="1"/>
      <c r="AG20" s="1"/>
      <c r="AH20" s="1"/>
      <c r="AI20" s="1"/>
      <c r="AJ20" s="1"/>
      <c r="AK20" s="1"/>
      <c r="AL20" s="1"/>
      <c r="AM20" s="1"/>
      <c r="AN20" s="1"/>
      <c r="AO20" s="1"/>
      <c r="AP20" s="1"/>
      <c r="AQ20" s="1"/>
      <c r="AR20" s="1" t="s">
        <v>46</v>
      </c>
      <c r="AS20" s="1" t="s">
        <v>934</v>
      </c>
      <c r="AT20" s="1"/>
      <c r="AU20" s="1" t="s">
        <v>46</v>
      </c>
      <c r="AV20" s="1" t="s">
        <v>1519</v>
      </c>
      <c r="AW20" s="1"/>
      <c r="AX20" s="1" t="s">
        <v>294</v>
      </c>
      <c r="AY20" s="1"/>
      <c r="AZ20" s="136"/>
      <c r="BA20" s="1" t="s">
        <v>1067</v>
      </c>
      <c r="BB20" s="1" t="s">
        <v>1076</v>
      </c>
      <c r="BC20" s="1"/>
      <c r="BD20" s="1" t="s">
        <v>1425</v>
      </c>
      <c r="BE20" s="1">
        <v>18</v>
      </c>
    </row>
    <row r="21" spans="1:57" x14ac:dyDescent="0.3">
      <c r="A21" s="1" t="s">
        <v>1103</v>
      </c>
      <c r="B21" s="422">
        <v>44207.615504085647</v>
      </c>
      <c r="C21" s="422">
        <v>44207.61755505787</v>
      </c>
      <c r="D21" s="422">
        <v>44207</v>
      </c>
      <c r="E21" s="1" t="s">
        <v>1245</v>
      </c>
      <c r="F21" s="1" t="s">
        <v>65</v>
      </c>
      <c r="G21" s="422">
        <v>44207</v>
      </c>
      <c r="H21" s="1" t="s">
        <v>552</v>
      </c>
      <c r="I21" s="1" t="s">
        <v>204</v>
      </c>
      <c r="J21" s="1" t="s">
        <v>204</v>
      </c>
      <c r="K21" s="1" t="s">
        <v>204</v>
      </c>
      <c r="L21" s="1" t="s">
        <v>824</v>
      </c>
      <c r="M21" s="1" t="s">
        <v>49</v>
      </c>
      <c r="N21" s="1">
        <v>0</v>
      </c>
      <c r="O21" s="1">
        <v>0</v>
      </c>
      <c r="P21" s="1">
        <v>0</v>
      </c>
      <c r="Q21" s="1">
        <v>0</v>
      </c>
      <c r="R21" s="1">
        <v>0</v>
      </c>
      <c r="S21" s="1">
        <v>1</v>
      </c>
      <c r="T21" s="1">
        <v>0</v>
      </c>
      <c r="U21" s="1">
        <v>0</v>
      </c>
      <c r="V21" s="1">
        <v>0</v>
      </c>
      <c r="W21" s="1">
        <v>0</v>
      </c>
      <c r="X21" s="1"/>
      <c r="Y21" s="1"/>
      <c r="Z21" s="1"/>
      <c r="AA21" s="1"/>
      <c r="AB21" s="1"/>
      <c r="AC21" s="1"/>
      <c r="AD21" s="1" t="s">
        <v>46</v>
      </c>
      <c r="AE21" s="1">
        <v>3000</v>
      </c>
      <c r="AF21" s="1"/>
      <c r="AG21" s="1"/>
      <c r="AH21" s="1"/>
      <c r="AI21" s="1"/>
      <c r="AJ21" s="1"/>
      <c r="AK21" s="1"/>
      <c r="AL21" s="1"/>
      <c r="AM21" s="1"/>
      <c r="AN21" s="1"/>
      <c r="AO21" s="1"/>
      <c r="AP21" s="1"/>
      <c r="AQ21" s="1"/>
      <c r="AR21" s="1" t="s">
        <v>46</v>
      </c>
      <c r="AS21" s="1" t="s">
        <v>1296</v>
      </c>
      <c r="AT21" s="1"/>
      <c r="AU21" s="1" t="s">
        <v>294</v>
      </c>
      <c r="AV21" s="1"/>
      <c r="AW21" s="1"/>
      <c r="AX21" s="1" t="s">
        <v>294</v>
      </c>
      <c r="AY21" s="1"/>
      <c r="AZ21" s="136"/>
      <c r="BA21" s="1" t="s">
        <v>1067</v>
      </c>
      <c r="BB21" s="1" t="s">
        <v>1076</v>
      </c>
      <c r="BC21" s="1"/>
      <c r="BD21" s="1" t="s">
        <v>1421</v>
      </c>
      <c r="BE21" s="1">
        <v>19</v>
      </c>
    </row>
    <row r="22" spans="1:57" x14ac:dyDescent="0.3">
      <c r="A22" s="1" t="s">
        <v>1104</v>
      </c>
      <c r="B22" s="422">
        <v>44207.617640104167</v>
      </c>
      <c r="C22" s="422">
        <v>44207.621513379629</v>
      </c>
      <c r="D22" s="422">
        <v>44207</v>
      </c>
      <c r="E22" s="1" t="s">
        <v>1245</v>
      </c>
      <c r="F22" s="1" t="s">
        <v>65</v>
      </c>
      <c r="G22" s="422">
        <v>44207</v>
      </c>
      <c r="H22" s="1" t="s">
        <v>552</v>
      </c>
      <c r="I22" s="1" t="s">
        <v>204</v>
      </c>
      <c r="J22" s="1" t="s">
        <v>204</v>
      </c>
      <c r="K22" s="1" t="s">
        <v>204</v>
      </c>
      <c r="L22" s="1" t="s">
        <v>824</v>
      </c>
      <c r="M22" s="1" t="s">
        <v>49</v>
      </c>
      <c r="N22" s="1">
        <v>0</v>
      </c>
      <c r="O22" s="1">
        <v>0</v>
      </c>
      <c r="P22" s="1">
        <v>0</v>
      </c>
      <c r="Q22" s="1">
        <v>0</v>
      </c>
      <c r="R22" s="1">
        <v>0</v>
      </c>
      <c r="S22" s="1">
        <v>1</v>
      </c>
      <c r="T22" s="1">
        <v>0</v>
      </c>
      <c r="U22" s="1">
        <v>0</v>
      </c>
      <c r="V22" s="1">
        <v>0</v>
      </c>
      <c r="W22" s="1">
        <v>0</v>
      </c>
      <c r="X22" s="1"/>
      <c r="Y22" s="1"/>
      <c r="Z22" s="1"/>
      <c r="AA22" s="1"/>
      <c r="AB22" s="1"/>
      <c r="AC22" s="1"/>
      <c r="AD22" s="1" t="s">
        <v>46</v>
      </c>
      <c r="AE22" s="1">
        <v>3000</v>
      </c>
      <c r="AF22" s="1"/>
      <c r="AG22" s="1"/>
      <c r="AH22" s="1"/>
      <c r="AI22" s="1"/>
      <c r="AJ22" s="1"/>
      <c r="AK22" s="1"/>
      <c r="AL22" s="1"/>
      <c r="AM22" s="1"/>
      <c r="AN22" s="1"/>
      <c r="AO22" s="1"/>
      <c r="AP22" s="1"/>
      <c r="AQ22" s="1"/>
      <c r="AR22" s="1" t="s">
        <v>294</v>
      </c>
      <c r="AS22" s="1"/>
      <c r="AT22" s="1"/>
      <c r="AU22" s="1" t="s">
        <v>294</v>
      </c>
      <c r="AV22" s="1"/>
      <c r="AW22" s="1"/>
      <c r="AX22" s="1" t="s">
        <v>294</v>
      </c>
      <c r="AY22" s="1"/>
      <c r="AZ22" s="136"/>
      <c r="BA22" s="1" t="s">
        <v>1067</v>
      </c>
      <c r="BB22" s="1" t="s">
        <v>1076</v>
      </c>
      <c r="BC22" s="1"/>
      <c r="BD22" s="1" t="s">
        <v>1421</v>
      </c>
      <c r="BE22" s="1">
        <v>20</v>
      </c>
    </row>
    <row r="23" spans="1:57" x14ac:dyDescent="0.3">
      <c r="A23" s="1" t="s">
        <v>1105</v>
      </c>
      <c r="B23" s="422">
        <v>44208.451032881952</v>
      </c>
      <c r="C23" s="422">
        <v>44208.454268194437</v>
      </c>
      <c r="D23" s="422">
        <v>44208</v>
      </c>
      <c r="E23" s="1" t="s">
        <v>1246</v>
      </c>
      <c r="F23" s="1" t="s">
        <v>47</v>
      </c>
      <c r="G23" s="422">
        <v>44208</v>
      </c>
      <c r="H23" s="1" t="s">
        <v>548</v>
      </c>
      <c r="I23" s="1" t="s">
        <v>66</v>
      </c>
      <c r="J23" s="1" t="s">
        <v>66</v>
      </c>
      <c r="K23" s="1" t="s">
        <v>66</v>
      </c>
      <c r="L23" s="1" t="s">
        <v>824</v>
      </c>
      <c r="M23" s="1" t="s">
        <v>61</v>
      </c>
      <c r="N23" s="1">
        <v>1</v>
      </c>
      <c r="O23" s="1">
        <v>0</v>
      </c>
      <c r="P23" s="1">
        <v>0</v>
      </c>
      <c r="Q23" s="1">
        <v>0</v>
      </c>
      <c r="R23" s="1">
        <v>0</v>
      </c>
      <c r="S23" s="1">
        <v>0</v>
      </c>
      <c r="T23" s="1">
        <v>0</v>
      </c>
      <c r="U23" s="1">
        <v>0</v>
      </c>
      <c r="V23" s="1">
        <v>0</v>
      </c>
      <c r="W23" s="1">
        <v>0</v>
      </c>
      <c r="X23" s="1" t="s">
        <v>300</v>
      </c>
      <c r="Y23" s="1">
        <v>200</v>
      </c>
      <c r="Z23" s="1"/>
      <c r="AA23" s="1"/>
      <c r="AB23" s="1"/>
      <c r="AC23" s="1"/>
      <c r="AD23" s="1"/>
      <c r="AE23" s="1"/>
      <c r="AF23" s="1"/>
      <c r="AG23" s="1"/>
      <c r="AH23" s="1"/>
      <c r="AI23" s="1"/>
      <c r="AJ23" s="1"/>
      <c r="AK23" s="1"/>
      <c r="AL23" s="1"/>
      <c r="AM23" s="1"/>
      <c r="AN23" s="1"/>
      <c r="AO23" s="1"/>
      <c r="AP23" s="1"/>
      <c r="AQ23" s="1"/>
      <c r="AR23" s="1" t="s">
        <v>46</v>
      </c>
      <c r="AS23" s="1" t="s">
        <v>1048</v>
      </c>
      <c r="AT23" s="1"/>
      <c r="AU23" s="1" t="s">
        <v>46</v>
      </c>
      <c r="AV23" s="1" t="s">
        <v>1520</v>
      </c>
      <c r="AW23" s="1" t="s">
        <v>1350</v>
      </c>
      <c r="AX23" s="1" t="s">
        <v>46</v>
      </c>
      <c r="AY23" s="1" t="s">
        <v>1359</v>
      </c>
      <c r="AZ23" s="136"/>
      <c r="BA23" s="1" t="s">
        <v>1067</v>
      </c>
      <c r="BB23" s="1" t="s">
        <v>1074</v>
      </c>
      <c r="BC23" s="1"/>
      <c r="BD23" s="1" t="s">
        <v>1430</v>
      </c>
      <c r="BE23" s="1">
        <v>21</v>
      </c>
    </row>
    <row r="24" spans="1:57" x14ac:dyDescent="0.3">
      <c r="A24" s="1" t="s">
        <v>1106</v>
      </c>
      <c r="B24" s="422">
        <v>44208.309866527779</v>
      </c>
      <c r="C24" s="422">
        <v>44208.315894675921</v>
      </c>
      <c r="D24" s="422">
        <v>44208</v>
      </c>
      <c r="E24" s="1" t="s">
        <v>1247</v>
      </c>
      <c r="F24" s="1" t="s">
        <v>47</v>
      </c>
      <c r="G24" s="422">
        <v>44208</v>
      </c>
      <c r="H24" s="1" t="s">
        <v>552</v>
      </c>
      <c r="I24" s="1" t="s">
        <v>604</v>
      </c>
      <c r="J24" s="1" t="s">
        <v>604</v>
      </c>
      <c r="K24" s="1" t="s">
        <v>1035</v>
      </c>
      <c r="L24" s="1" t="s">
        <v>824</v>
      </c>
      <c r="M24" s="1" t="s">
        <v>825</v>
      </c>
      <c r="N24" s="1">
        <v>0</v>
      </c>
      <c r="O24" s="1">
        <v>0</v>
      </c>
      <c r="P24" s="1">
        <v>0</v>
      </c>
      <c r="Q24" s="1">
        <v>0</v>
      </c>
      <c r="R24" s="1">
        <v>0</v>
      </c>
      <c r="S24" s="1">
        <v>0</v>
      </c>
      <c r="T24" s="1">
        <v>0</v>
      </c>
      <c r="U24" s="1">
        <v>0</v>
      </c>
      <c r="V24" s="1">
        <v>1</v>
      </c>
      <c r="W24" s="1">
        <v>0</v>
      </c>
      <c r="X24" s="1"/>
      <c r="Y24" s="1"/>
      <c r="Z24" s="1"/>
      <c r="AA24" s="1"/>
      <c r="AB24" s="1"/>
      <c r="AC24" s="1"/>
      <c r="AD24" s="1"/>
      <c r="AE24" s="1"/>
      <c r="AF24" s="1"/>
      <c r="AG24" s="1"/>
      <c r="AH24" s="1"/>
      <c r="AI24" s="1"/>
      <c r="AJ24" s="1"/>
      <c r="AK24" s="1"/>
      <c r="AL24" s="1"/>
      <c r="AM24" s="1"/>
      <c r="AN24" s="1"/>
      <c r="AO24" s="1"/>
      <c r="AP24" s="1" t="s">
        <v>46</v>
      </c>
      <c r="AQ24" s="1">
        <v>25</v>
      </c>
      <c r="AR24" s="1" t="s">
        <v>294</v>
      </c>
      <c r="AS24" s="1"/>
      <c r="AT24" s="1"/>
      <c r="AU24" s="1" t="s">
        <v>294</v>
      </c>
      <c r="AV24" s="1"/>
      <c r="AW24" s="1"/>
      <c r="AX24" s="1" t="s">
        <v>294</v>
      </c>
      <c r="AY24" s="1"/>
      <c r="AZ24" s="136"/>
      <c r="BA24" s="1" t="s">
        <v>1067</v>
      </c>
      <c r="BB24" s="1" t="s">
        <v>943</v>
      </c>
      <c r="BC24" s="1"/>
      <c r="BD24" s="1" t="s">
        <v>1431</v>
      </c>
      <c r="BE24" s="1">
        <v>22</v>
      </c>
    </row>
    <row r="25" spans="1:57" x14ac:dyDescent="0.3">
      <c r="A25" s="1" t="s">
        <v>1107</v>
      </c>
      <c r="B25" s="422">
        <v>44208.325956921297</v>
      </c>
      <c r="C25" s="422">
        <v>44208.328120069447</v>
      </c>
      <c r="D25" s="422">
        <v>44208</v>
      </c>
      <c r="E25" s="1" t="s">
        <v>1247</v>
      </c>
      <c r="F25" s="1" t="s">
        <v>47</v>
      </c>
      <c r="G25" s="422">
        <v>44208</v>
      </c>
      <c r="H25" s="1" t="s">
        <v>552</v>
      </c>
      <c r="I25" s="1" t="s">
        <v>604</v>
      </c>
      <c r="J25" s="1" t="s">
        <v>604</v>
      </c>
      <c r="K25" s="1" t="s">
        <v>1035</v>
      </c>
      <c r="L25" s="1" t="s">
        <v>824</v>
      </c>
      <c r="M25" s="1" t="s">
        <v>825</v>
      </c>
      <c r="N25" s="1">
        <v>0</v>
      </c>
      <c r="O25" s="1">
        <v>0</v>
      </c>
      <c r="P25" s="1">
        <v>0</v>
      </c>
      <c r="Q25" s="1">
        <v>0</v>
      </c>
      <c r="R25" s="1">
        <v>0</v>
      </c>
      <c r="S25" s="1">
        <v>0</v>
      </c>
      <c r="T25" s="1">
        <v>0</v>
      </c>
      <c r="U25" s="1">
        <v>0</v>
      </c>
      <c r="V25" s="1">
        <v>1</v>
      </c>
      <c r="W25" s="1">
        <v>0</v>
      </c>
      <c r="X25" s="1"/>
      <c r="Y25" s="1"/>
      <c r="Z25" s="1"/>
      <c r="AA25" s="1"/>
      <c r="AB25" s="1"/>
      <c r="AC25" s="1"/>
      <c r="AD25" s="1"/>
      <c r="AE25" s="1"/>
      <c r="AF25" s="1"/>
      <c r="AG25" s="1"/>
      <c r="AH25" s="1"/>
      <c r="AI25" s="1"/>
      <c r="AJ25" s="1"/>
      <c r="AK25" s="1"/>
      <c r="AL25" s="1"/>
      <c r="AM25" s="1"/>
      <c r="AN25" s="1"/>
      <c r="AO25" s="1"/>
      <c r="AP25" s="1" t="s">
        <v>46</v>
      </c>
      <c r="AQ25" s="1">
        <v>50</v>
      </c>
      <c r="AR25" s="1" t="s">
        <v>294</v>
      </c>
      <c r="AS25" s="1"/>
      <c r="AT25" s="1"/>
      <c r="AU25" s="1" t="s">
        <v>294</v>
      </c>
      <c r="AV25" s="1"/>
      <c r="AW25" s="1"/>
      <c r="AX25" s="1" t="s">
        <v>294</v>
      </c>
      <c r="AY25" s="1"/>
      <c r="AZ25" s="137"/>
      <c r="BA25" s="1" t="s">
        <v>1067</v>
      </c>
      <c r="BB25" s="1" t="s">
        <v>1076</v>
      </c>
      <c r="BC25" s="1"/>
      <c r="BD25" s="1" t="s">
        <v>1432</v>
      </c>
      <c r="BE25" s="1">
        <v>23</v>
      </c>
    </row>
    <row r="26" spans="1:57" x14ac:dyDescent="0.3">
      <c r="A26" s="1" t="s">
        <v>1108</v>
      </c>
      <c r="B26" s="422">
        <v>44208.344718391207</v>
      </c>
      <c r="C26" s="422">
        <v>44208.347247361111</v>
      </c>
      <c r="D26" s="422">
        <v>44208</v>
      </c>
      <c r="E26" s="1" t="s">
        <v>1247</v>
      </c>
      <c r="F26" s="1" t="s">
        <v>47</v>
      </c>
      <c r="G26" s="422">
        <v>44208</v>
      </c>
      <c r="H26" s="1" t="s">
        <v>552</v>
      </c>
      <c r="I26" s="1" t="s">
        <v>604</v>
      </c>
      <c r="J26" s="1" t="s">
        <v>604</v>
      </c>
      <c r="K26" s="1" t="s">
        <v>1035</v>
      </c>
      <c r="L26" s="1" t="s">
        <v>824</v>
      </c>
      <c r="M26" s="1" t="s">
        <v>1258</v>
      </c>
      <c r="N26" s="1">
        <v>0</v>
      </c>
      <c r="O26" s="1">
        <v>0</v>
      </c>
      <c r="P26" s="1">
        <v>1</v>
      </c>
      <c r="Q26" s="1">
        <v>0</v>
      </c>
      <c r="R26" s="1">
        <v>1</v>
      </c>
      <c r="S26" s="1">
        <v>0</v>
      </c>
      <c r="T26" s="1">
        <v>0</v>
      </c>
      <c r="U26" s="1">
        <v>0</v>
      </c>
      <c r="V26" s="1">
        <v>0</v>
      </c>
      <c r="W26" s="1">
        <v>0</v>
      </c>
      <c r="X26" s="1"/>
      <c r="Y26" s="1"/>
      <c r="Z26" s="1"/>
      <c r="AA26" s="1"/>
      <c r="AB26" s="1" t="s">
        <v>298</v>
      </c>
      <c r="AC26" s="1"/>
      <c r="AD26" s="1"/>
      <c r="AE26" s="1"/>
      <c r="AF26" s="1"/>
      <c r="AG26" s="1"/>
      <c r="AH26" s="1" t="s">
        <v>298</v>
      </c>
      <c r="AI26" s="1">
        <v>210</v>
      </c>
      <c r="AJ26" s="1"/>
      <c r="AK26" s="1"/>
      <c r="AL26" s="1"/>
      <c r="AM26" s="1"/>
      <c r="AN26" s="1"/>
      <c r="AO26" s="1"/>
      <c r="AP26" s="1"/>
      <c r="AQ26" s="1"/>
      <c r="AR26" s="1" t="s">
        <v>46</v>
      </c>
      <c r="AS26" s="1" t="s">
        <v>1296</v>
      </c>
      <c r="AT26" s="1"/>
      <c r="AU26" s="1" t="s">
        <v>46</v>
      </c>
      <c r="AV26" s="1" t="s">
        <v>1519</v>
      </c>
      <c r="AW26" s="1"/>
      <c r="AX26" s="1" t="s">
        <v>46</v>
      </c>
      <c r="AY26" s="1" t="s">
        <v>1056</v>
      </c>
      <c r="AZ26" s="137"/>
      <c r="BA26" s="1" t="s">
        <v>1067</v>
      </c>
      <c r="BB26" s="1" t="s">
        <v>1076</v>
      </c>
      <c r="BC26" s="1"/>
      <c r="BD26" s="1" t="s">
        <v>1433</v>
      </c>
      <c r="BE26" s="1">
        <v>24</v>
      </c>
    </row>
    <row r="27" spans="1:57" x14ac:dyDescent="0.3">
      <c r="A27" s="1" t="s">
        <v>1109</v>
      </c>
      <c r="B27" s="422">
        <v>44207.464607604168</v>
      </c>
      <c r="C27" s="422">
        <v>44207.469368009261</v>
      </c>
      <c r="D27" s="422">
        <v>44207</v>
      </c>
      <c r="E27" s="1" t="s">
        <v>1247</v>
      </c>
      <c r="F27" s="1" t="s">
        <v>47</v>
      </c>
      <c r="G27" s="422">
        <v>44207</v>
      </c>
      <c r="H27" s="1" t="s">
        <v>552</v>
      </c>
      <c r="I27" s="1" t="s">
        <v>604</v>
      </c>
      <c r="J27" s="1" t="s">
        <v>604</v>
      </c>
      <c r="K27" s="1" t="s">
        <v>1035</v>
      </c>
      <c r="L27" s="1" t="s">
        <v>824</v>
      </c>
      <c r="M27" s="1" t="s">
        <v>1259</v>
      </c>
      <c r="N27" s="1">
        <v>0</v>
      </c>
      <c r="O27" s="1">
        <v>0</v>
      </c>
      <c r="P27" s="1">
        <v>0</v>
      </c>
      <c r="Q27" s="1">
        <v>0</v>
      </c>
      <c r="R27" s="1">
        <v>0</v>
      </c>
      <c r="S27" s="1">
        <v>0</v>
      </c>
      <c r="T27" s="1">
        <v>0</v>
      </c>
      <c r="U27" s="1">
        <v>1</v>
      </c>
      <c r="V27" s="1">
        <v>0</v>
      </c>
      <c r="W27" s="1">
        <v>1</v>
      </c>
      <c r="X27" s="1"/>
      <c r="Y27" s="1"/>
      <c r="Z27" s="1"/>
      <c r="AA27" s="1"/>
      <c r="AB27" s="1"/>
      <c r="AC27" s="1"/>
      <c r="AD27" s="1"/>
      <c r="AE27" s="1"/>
      <c r="AF27" s="1"/>
      <c r="AG27" s="1"/>
      <c r="AH27" s="1"/>
      <c r="AI27" s="1"/>
      <c r="AJ27" s="1"/>
      <c r="AK27" s="1"/>
      <c r="AL27" s="1" t="s">
        <v>46</v>
      </c>
      <c r="AM27" s="1">
        <v>250</v>
      </c>
      <c r="AN27" s="1" t="s">
        <v>46</v>
      </c>
      <c r="AO27" s="1">
        <v>1500</v>
      </c>
      <c r="AP27" s="1"/>
      <c r="AQ27" s="1"/>
      <c r="AR27" s="1" t="s">
        <v>46</v>
      </c>
      <c r="AS27" s="1" t="s">
        <v>1296</v>
      </c>
      <c r="AT27" s="1"/>
      <c r="AU27" s="1" t="s">
        <v>46</v>
      </c>
      <c r="AV27" s="1" t="s">
        <v>936</v>
      </c>
      <c r="AW27" s="1"/>
      <c r="AX27" s="1" t="s">
        <v>46</v>
      </c>
      <c r="AY27" s="1" t="s">
        <v>1356</v>
      </c>
      <c r="AZ27" s="137"/>
      <c r="BA27" s="1" t="s">
        <v>1389</v>
      </c>
      <c r="BB27" s="1" t="s">
        <v>1076</v>
      </c>
      <c r="BC27" s="1"/>
      <c r="BD27" s="1" t="s">
        <v>1434</v>
      </c>
      <c r="BE27" s="1">
        <v>25</v>
      </c>
    </row>
    <row r="28" spans="1:57" x14ac:dyDescent="0.3">
      <c r="A28" s="1" t="s">
        <v>1110</v>
      </c>
      <c r="B28" s="422">
        <v>44207.472527569444</v>
      </c>
      <c r="C28" s="422">
        <v>44207.479905428241</v>
      </c>
      <c r="D28" s="422">
        <v>44207</v>
      </c>
      <c r="E28" s="1" t="s">
        <v>1247</v>
      </c>
      <c r="F28" s="1" t="s">
        <v>47</v>
      </c>
      <c r="G28" s="422">
        <v>44207</v>
      </c>
      <c r="H28" s="1" t="s">
        <v>552</v>
      </c>
      <c r="I28" s="1" t="s">
        <v>604</v>
      </c>
      <c r="J28" s="1" t="s">
        <v>604</v>
      </c>
      <c r="K28" s="1" t="s">
        <v>1035</v>
      </c>
      <c r="L28" s="1" t="s">
        <v>824</v>
      </c>
      <c r="M28" s="1" t="s">
        <v>1260</v>
      </c>
      <c r="N28" s="1">
        <v>0</v>
      </c>
      <c r="O28" s="1">
        <v>0</v>
      </c>
      <c r="P28" s="1">
        <v>1</v>
      </c>
      <c r="Q28" s="1">
        <v>0</v>
      </c>
      <c r="R28" s="1">
        <v>1</v>
      </c>
      <c r="S28" s="1">
        <v>0</v>
      </c>
      <c r="T28" s="1">
        <v>1</v>
      </c>
      <c r="U28" s="1">
        <v>1</v>
      </c>
      <c r="V28" s="1">
        <v>0</v>
      </c>
      <c r="W28" s="1">
        <v>0</v>
      </c>
      <c r="X28" s="1"/>
      <c r="Y28" s="1"/>
      <c r="Z28" s="1"/>
      <c r="AA28" s="1"/>
      <c r="AB28" s="1" t="s">
        <v>298</v>
      </c>
      <c r="AC28" s="1">
        <v>350</v>
      </c>
      <c r="AD28" s="1"/>
      <c r="AE28" s="1"/>
      <c r="AF28" s="1"/>
      <c r="AG28" s="1"/>
      <c r="AH28" s="1" t="s">
        <v>298</v>
      </c>
      <c r="AI28" s="1">
        <v>150</v>
      </c>
      <c r="AJ28" s="1" t="s">
        <v>46</v>
      </c>
      <c r="AK28" s="1">
        <v>2000</v>
      </c>
      <c r="AL28" s="1" t="s">
        <v>46</v>
      </c>
      <c r="AM28" s="1">
        <v>200</v>
      </c>
      <c r="AN28" s="1"/>
      <c r="AO28" s="1"/>
      <c r="AP28" s="1"/>
      <c r="AQ28" s="1"/>
      <c r="AR28" s="1" t="s">
        <v>46</v>
      </c>
      <c r="AS28" s="1" t="s">
        <v>1296</v>
      </c>
      <c r="AT28" s="1"/>
      <c r="AU28" s="1" t="s">
        <v>294</v>
      </c>
      <c r="AV28" s="1"/>
      <c r="AW28" s="1"/>
      <c r="AX28" s="1" t="s">
        <v>46</v>
      </c>
      <c r="AY28" s="1" t="s">
        <v>1359</v>
      </c>
      <c r="AZ28" s="150"/>
      <c r="BA28" s="1" t="s">
        <v>1389</v>
      </c>
      <c r="BB28" s="1" t="s">
        <v>1076</v>
      </c>
      <c r="BC28" s="1"/>
      <c r="BD28" s="1" t="s">
        <v>1435</v>
      </c>
      <c r="BE28" s="1">
        <v>26</v>
      </c>
    </row>
    <row r="29" spans="1:57" x14ac:dyDescent="0.3">
      <c r="A29" s="1" t="s">
        <v>1111</v>
      </c>
      <c r="B29" s="422">
        <v>44207.486793773147</v>
      </c>
      <c r="C29" s="422">
        <v>44207.493248437502</v>
      </c>
      <c r="D29" s="422">
        <v>44207</v>
      </c>
      <c r="E29" s="1" t="s">
        <v>1247</v>
      </c>
      <c r="F29" s="1" t="s">
        <v>47</v>
      </c>
      <c r="G29" s="422">
        <v>44207</v>
      </c>
      <c r="H29" s="1" t="s">
        <v>552</v>
      </c>
      <c r="I29" s="1" t="s">
        <v>604</v>
      </c>
      <c r="J29" s="1" t="s">
        <v>604</v>
      </c>
      <c r="K29" s="1" t="s">
        <v>1035</v>
      </c>
      <c r="L29" s="1" t="s">
        <v>824</v>
      </c>
      <c r="M29" s="1" t="s">
        <v>1261</v>
      </c>
      <c r="N29" s="1">
        <v>0</v>
      </c>
      <c r="O29" s="1">
        <v>0</v>
      </c>
      <c r="P29" s="1">
        <v>1</v>
      </c>
      <c r="Q29" s="1">
        <v>0</v>
      </c>
      <c r="R29" s="1">
        <v>1</v>
      </c>
      <c r="S29" s="1">
        <v>0</v>
      </c>
      <c r="T29" s="1">
        <v>1</v>
      </c>
      <c r="U29" s="1">
        <v>1</v>
      </c>
      <c r="V29" s="1">
        <v>0</v>
      </c>
      <c r="W29" s="1">
        <v>0</v>
      </c>
      <c r="X29" s="1"/>
      <c r="Y29" s="1"/>
      <c r="Z29" s="1"/>
      <c r="AA29" s="1"/>
      <c r="AB29" s="1" t="s">
        <v>298</v>
      </c>
      <c r="AC29" s="1"/>
      <c r="AD29" s="1"/>
      <c r="AE29" s="1"/>
      <c r="AF29" s="1"/>
      <c r="AG29" s="1"/>
      <c r="AH29" s="1" t="s">
        <v>298</v>
      </c>
      <c r="AI29" s="1">
        <v>225</v>
      </c>
      <c r="AJ29" s="1" t="s">
        <v>46</v>
      </c>
      <c r="AK29" s="1">
        <v>1000</v>
      </c>
      <c r="AL29" s="1" t="s">
        <v>46</v>
      </c>
      <c r="AM29" s="1">
        <v>250</v>
      </c>
      <c r="AN29" s="1"/>
      <c r="AO29" s="1"/>
      <c r="AP29" s="1"/>
      <c r="AQ29" s="1"/>
      <c r="AR29" s="1" t="s">
        <v>46</v>
      </c>
      <c r="AS29" s="1" t="s">
        <v>1296</v>
      </c>
      <c r="AT29" s="1"/>
      <c r="AU29" s="1" t="s">
        <v>294</v>
      </c>
      <c r="AV29" s="1"/>
      <c r="AW29" s="1"/>
      <c r="AX29" s="1" t="s">
        <v>46</v>
      </c>
      <c r="AY29" s="1" t="s">
        <v>1056</v>
      </c>
      <c r="AZ29" s="3"/>
      <c r="BA29" s="1" t="s">
        <v>1067</v>
      </c>
      <c r="BB29" s="1" t="s">
        <v>1076</v>
      </c>
      <c r="BC29" s="1"/>
      <c r="BD29" s="1" t="s">
        <v>1436</v>
      </c>
      <c r="BE29" s="1">
        <v>27</v>
      </c>
    </row>
    <row r="30" spans="1:57" x14ac:dyDescent="0.3">
      <c r="A30" s="1" t="s">
        <v>1112</v>
      </c>
      <c r="B30" s="422">
        <v>44207.496273923607</v>
      </c>
      <c r="C30" s="422">
        <v>44207.501963738432</v>
      </c>
      <c r="D30" s="422">
        <v>44207</v>
      </c>
      <c r="E30" s="1" t="s">
        <v>1247</v>
      </c>
      <c r="F30" s="1" t="s">
        <v>47</v>
      </c>
      <c r="G30" s="422">
        <v>44207</v>
      </c>
      <c r="H30" s="1" t="s">
        <v>552</v>
      </c>
      <c r="I30" s="1" t="s">
        <v>604</v>
      </c>
      <c r="J30" s="1" t="s">
        <v>604</v>
      </c>
      <c r="K30" s="1" t="s">
        <v>1035</v>
      </c>
      <c r="L30" s="1" t="s">
        <v>824</v>
      </c>
      <c r="M30" s="1" t="s">
        <v>1262</v>
      </c>
      <c r="N30" s="1">
        <v>0</v>
      </c>
      <c r="O30" s="1">
        <v>0</v>
      </c>
      <c r="P30" s="1">
        <v>1</v>
      </c>
      <c r="Q30" s="1">
        <v>0</v>
      </c>
      <c r="R30" s="1">
        <v>0</v>
      </c>
      <c r="S30" s="1">
        <v>0</v>
      </c>
      <c r="T30" s="1">
        <v>1</v>
      </c>
      <c r="U30" s="1">
        <v>1</v>
      </c>
      <c r="V30" s="1">
        <v>0</v>
      </c>
      <c r="W30" s="1">
        <v>1</v>
      </c>
      <c r="X30" s="1"/>
      <c r="Y30" s="1"/>
      <c r="Z30" s="1"/>
      <c r="AA30" s="1"/>
      <c r="AB30" s="1" t="s">
        <v>298</v>
      </c>
      <c r="AC30" s="1">
        <v>300</v>
      </c>
      <c r="AD30" s="1"/>
      <c r="AE30" s="1"/>
      <c r="AF30" s="1"/>
      <c r="AG30" s="1"/>
      <c r="AH30" s="1"/>
      <c r="AI30" s="1"/>
      <c r="AJ30" s="1" t="s">
        <v>46</v>
      </c>
      <c r="AK30" s="1"/>
      <c r="AL30" s="1" t="s">
        <v>46</v>
      </c>
      <c r="AM30" s="1">
        <v>250</v>
      </c>
      <c r="AN30" s="1" t="s">
        <v>46</v>
      </c>
      <c r="AO30" s="1">
        <v>1500</v>
      </c>
      <c r="AP30" s="1"/>
      <c r="AQ30" s="1"/>
      <c r="AR30" s="1" t="s">
        <v>46</v>
      </c>
      <c r="AS30" s="1" t="s">
        <v>1296</v>
      </c>
      <c r="AT30" s="1"/>
      <c r="AU30" s="1" t="s">
        <v>294</v>
      </c>
      <c r="AV30" s="1"/>
      <c r="AW30" s="1"/>
      <c r="AX30" s="1" t="s">
        <v>46</v>
      </c>
      <c r="AY30" s="1" t="s">
        <v>1359</v>
      </c>
      <c r="AZ30" s="3"/>
      <c r="BA30" s="1" t="s">
        <v>1389</v>
      </c>
      <c r="BB30" s="1" t="s">
        <v>1076</v>
      </c>
      <c r="BC30" s="1"/>
      <c r="BD30" s="1" t="s">
        <v>1437</v>
      </c>
      <c r="BE30" s="1">
        <v>28</v>
      </c>
    </row>
    <row r="31" spans="1:57" x14ac:dyDescent="0.3">
      <c r="A31" s="1" t="s">
        <v>1113</v>
      </c>
      <c r="B31" s="422">
        <v>44207.570432303241</v>
      </c>
      <c r="C31" s="422">
        <v>44207.573008969906</v>
      </c>
      <c r="D31" s="422">
        <v>44207</v>
      </c>
      <c r="E31" s="1" t="s">
        <v>1247</v>
      </c>
      <c r="F31" s="1" t="s">
        <v>47</v>
      </c>
      <c r="G31" s="422">
        <v>44207</v>
      </c>
      <c r="H31" s="1" t="s">
        <v>552</v>
      </c>
      <c r="I31" s="1" t="s">
        <v>604</v>
      </c>
      <c r="J31" s="1" t="s">
        <v>604</v>
      </c>
      <c r="K31" s="1" t="s">
        <v>1035</v>
      </c>
      <c r="L31" s="1" t="s">
        <v>824</v>
      </c>
      <c r="M31" s="1" t="s">
        <v>50</v>
      </c>
      <c r="N31" s="1">
        <v>0</v>
      </c>
      <c r="O31" s="1">
        <v>0</v>
      </c>
      <c r="P31" s="1">
        <v>0</v>
      </c>
      <c r="Q31" s="1">
        <v>0</v>
      </c>
      <c r="R31" s="1">
        <v>0</v>
      </c>
      <c r="S31" s="1">
        <v>0</v>
      </c>
      <c r="T31" s="1">
        <v>0</v>
      </c>
      <c r="U31" s="1">
        <v>0</v>
      </c>
      <c r="V31" s="1">
        <v>0</v>
      </c>
      <c r="W31" s="1">
        <v>1</v>
      </c>
      <c r="X31" s="1"/>
      <c r="Y31" s="1"/>
      <c r="Z31" s="1"/>
      <c r="AA31" s="1"/>
      <c r="AB31" s="1"/>
      <c r="AC31" s="1"/>
      <c r="AD31" s="1"/>
      <c r="AE31" s="1"/>
      <c r="AF31" s="1"/>
      <c r="AG31" s="1"/>
      <c r="AH31" s="1"/>
      <c r="AI31" s="1"/>
      <c r="AJ31" s="1"/>
      <c r="AK31" s="1"/>
      <c r="AL31" s="1"/>
      <c r="AM31" s="1"/>
      <c r="AN31" s="1" t="s">
        <v>46</v>
      </c>
      <c r="AO31" s="1">
        <v>1500</v>
      </c>
      <c r="AP31" s="1"/>
      <c r="AQ31" s="1"/>
      <c r="AR31" s="1" t="s">
        <v>46</v>
      </c>
      <c r="AS31" s="1" t="s">
        <v>1296</v>
      </c>
      <c r="AT31" s="1"/>
      <c r="AU31" s="1" t="s">
        <v>46</v>
      </c>
      <c r="AV31" s="1" t="s">
        <v>1519</v>
      </c>
      <c r="AW31" s="1"/>
      <c r="AX31" s="1" t="s">
        <v>46</v>
      </c>
      <c r="AY31" s="1" t="s">
        <v>1056</v>
      </c>
      <c r="AZ31" s="150"/>
      <c r="BA31" s="1" t="s">
        <v>1389</v>
      </c>
      <c r="BB31" s="1" t="s">
        <v>1076</v>
      </c>
      <c r="BC31" s="1"/>
      <c r="BD31" s="1" t="s">
        <v>1438</v>
      </c>
      <c r="BE31" s="1">
        <v>29</v>
      </c>
    </row>
    <row r="32" spans="1:57" x14ac:dyDescent="0.3">
      <c r="A32" s="1" t="s">
        <v>1114</v>
      </c>
      <c r="B32" s="422">
        <v>44207.584751388888</v>
      </c>
      <c r="C32" s="422">
        <v>44207.587598194441</v>
      </c>
      <c r="D32" s="422">
        <v>44207</v>
      </c>
      <c r="E32" s="1" t="s">
        <v>1247</v>
      </c>
      <c r="F32" s="1" t="s">
        <v>47</v>
      </c>
      <c r="G32" s="422">
        <v>44207</v>
      </c>
      <c r="H32" s="1" t="s">
        <v>552</v>
      </c>
      <c r="I32" s="1" t="s">
        <v>604</v>
      </c>
      <c r="J32" s="1" t="s">
        <v>604</v>
      </c>
      <c r="K32" s="1" t="s">
        <v>1035</v>
      </c>
      <c r="L32" s="1" t="s">
        <v>824</v>
      </c>
      <c r="M32" s="1" t="s">
        <v>1263</v>
      </c>
      <c r="N32" s="1">
        <v>0</v>
      </c>
      <c r="O32" s="1">
        <v>0</v>
      </c>
      <c r="P32" s="1">
        <v>1</v>
      </c>
      <c r="Q32" s="1">
        <v>0</v>
      </c>
      <c r="R32" s="1">
        <v>1</v>
      </c>
      <c r="S32" s="1">
        <v>0</v>
      </c>
      <c r="T32" s="1">
        <v>1</v>
      </c>
      <c r="U32" s="1">
        <v>1</v>
      </c>
      <c r="V32" s="1">
        <v>0</v>
      </c>
      <c r="W32" s="1">
        <v>0</v>
      </c>
      <c r="X32" s="1"/>
      <c r="Y32" s="1"/>
      <c r="Z32" s="1"/>
      <c r="AA32" s="1"/>
      <c r="AB32" s="1" t="s">
        <v>298</v>
      </c>
      <c r="AC32" s="1">
        <v>250</v>
      </c>
      <c r="AD32" s="1"/>
      <c r="AE32" s="1"/>
      <c r="AF32" s="1"/>
      <c r="AG32" s="1"/>
      <c r="AH32" s="1" t="s">
        <v>298</v>
      </c>
      <c r="AI32" s="1">
        <v>105</v>
      </c>
      <c r="AJ32" s="1" t="s">
        <v>46</v>
      </c>
      <c r="AK32" s="1">
        <v>1500</v>
      </c>
      <c r="AL32" s="1" t="s">
        <v>46</v>
      </c>
      <c r="AM32" s="1">
        <v>250</v>
      </c>
      <c r="AN32" s="1"/>
      <c r="AO32" s="1"/>
      <c r="AP32" s="1"/>
      <c r="AQ32" s="1"/>
      <c r="AR32" s="1" t="s">
        <v>46</v>
      </c>
      <c r="AS32" s="1" t="s">
        <v>1296</v>
      </c>
      <c r="AT32" s="1"/>
      <c r="AU32" s="1" t="s">
        <v>46</v>
      </c>
      <c r="AV32" s="1" t="s">
        <v>1519</v>
      </c>
      <c r="AW32" s="1"/>
      <c r="AX32" s="1" t="s">
        <v>46</v>
      </c>
      <c r="AY32" s="1" t="s">
        <v>1056</v>
      </c>
      <c r="AZ32" s="3"/>
      <c r="BA32" s="1" t="s">
        <v>1389</v>
      </c>
      <c r="BB32" s="1" t="s">
        <v>1390</v>
      </c>
      <c r="BC32" s="1"/>
      <c r="BD32" s="1" t="s">
        <v>1433</v>
      </c>
      <c r="BE32" s="1">
        <v>30</v>
      </c>
    </row>
    <row r="33" spans="1:57" x14ac:dyDescent="0.3">
      <c r="A33" s="1" t="s">
        <v>1115</v>
      </c>
      <c r="B33" s="422">
        <v>44207.591349166672</v>
      </c>
      <c r="C33" s="422">
        <v>44207.594588229171</v>
      </c>
      <c r="D33" s="422">
        <v>44207</v>
      </c>
      <c r="E33" s="1" t="s">
        <v>1247</v>
      </c>
      <c r="F33" s="1" t="s">
        <v>47</v>
      </c>
      <c r="G33" s="422">
        <v>44207</v>
      </c>
      <c r="H33" s="1" t="s">
        <v>552</v>
      </c>
      <c r="I33" s="1" t="s">
        <v>604</v>
      </c>
      <c r="J33" s="1" t="s">
        <v>604</v>
      </c>
      <c r="K33" s="1" t="s">
        <v>1035</v>
      </c>
      <c r="L33" s="1" t="s">
        <v>824</v>
      </c>
      <c r="M33" s="1" t="s">
        <v>49</v>
      </c>
      <c r="N33" s="1">
        <v>0</v>
      </c>
      <c r="O33" s="1">
        <v>0</v>
      </c>
      <c r="P33" s="1">
        <v>0</v>
      </c>
      <c r="Q33" s="1">
        <v>0</v>
      </c>
      <c r="R33" s="1">
        <v>0</v>
      </c>
      <c r="S33" s="1">
        <v>1</v>
      </c>
      <c r="T33" s="1">
        <v>0</v>
      </c>
      <c r="U33" s="1">
        <v>0</v>
      </c>
      <c r="V33" s="1">
        <v>0</v>
      </c>
      <c r="W33" s="1">
        <v>0</v>
      </c>
      <c r="X33" s="1"/>
      <c r="Y33" s="1"/>
      <c r="Z33" s="1"/>
      <c r="AA33" s="1"/>
      <c r="AB33" s="1"/>
      <c r="AC33" s="1"/>
      <c r="AD33" s="1" t="s">
        <v>46</v>
      </c>
      <c r="AE33" s="1">
        <v>1500</v>
      </c>
      <c r="AF33" s="1"/>
      <c r="AG33" s="1"/>
      <c r="AH33" s="1"/>
      <c r="AI33" s="1"/>
      <c r="AJ33" s="1"/>
      <c r="AK33" s="1"/>
      <c r="AL33" s="1"/>
      <c r="AM33" s="1"/>
      <c r="AN33" s="1"/>
      <c r="AO33" s="1"/>
      <c r="AP33" s="1"/>
      <c r="AQ33" s="1"/>
      <c r="AR33" s="1" t="s">
        <v>46</v>
      </c>
      <c r="AS33" s="1" t="s">
        <v>1296</v>
      </c>
      <c r="AT33" s="1"/>
      <c r="AU33" s="1" t="s">
        <v>46</v>
      </c>
      <c r="AV33" s="1" t="s">
        <v>1519</v>
      </c>
      <c r="AW33" s="1"/>
      <c r="AX33" s="1" t="s">
        <v>46</v>
      </c>
      <c r="AY33" s="1" t="s">
        <v>1056</v>
      </c>
      <c r="AZ33" s="3"/>
      <c r="BA33" s="1" t="s">
        <v>1067</v>
      </c>
      <c r="BB33" s="1" t="s">
        <v>1076</v>
      </c>
      <c r="BC33" s="1"/>
      <c r="BD33" s="1" t="s">
        <v>1439</v>
      </c>
      <c r="BE33" s="1">
        <v>31</v>
      </c>
    </row>
    <row r="34" spans="1:57" x14ac:dyDescent="0.3">
      <c r="A34" s="1" t="s">
        <v>1116</v>
      </c>
      <c r="B34" s="422">
        <v>44207.59768431713</v>
      </c>
      <c r="C34" s="422">
        <v>44207.599680347223</v>
      </c>
      <c r="D34" s="422">
        <v>44207</v>
      </c>
      <c r="E34" s="1" t="s">
        <v>1247</v>
      </c>
      <c r="F34" s="1" t="s">
        <v>47</v>
      </c>
      <c r="G34" s="422">
        <v>44207</v>
      </c>
      <c r="H34" s="1" t="s">
        <v>552</v>
      </c>
      <c r="I34" s="1" t="s">
        <v>604</v>
      </c>
      <c r="J34" s="1" t="s">
        <v>604</v>
      </c>
      <c r="K34" s="1" t="s">
        <v>1035</v>
      </c>
      <c r="L34" s="1" t="s">
        <v>824</v>
      </c>
      <c r="M34" s="1" t="s">
        <v>49</v>
      </c>
      <c r="N34" s="1">
        <v>0</v>
      </c>
      <c r="O34" s="1">
        <v>0</v>
      </c>
      <c r="P34" s="1">
        <v>0</v>
      </c>
      <c r="Q34" s="1">
        <v>0</v>
      </c>
      <c r="R34" s="1">
        <v>0</v>
      </c>
      <c r="S34" s="1">
        <v>1</v>
      </c>
      <c r="T34" s="1">
        <v>0</v>
      </c>
      <c r="U34" s="1">
        <v>0</v>
      </c>
      <c r="V34" s="1">
        <v>0</v>
      </c>
      <c r="W34" s="1">
        <v>0</v>
      </c>
      <c r="X34" s="1"/>
      <c r="Y34" s="1"/>
      <c r="Z34" s="1"/>
      <c r="AA34" s="1"/>
      <c r="AB34" s="1"/>
      <c r="AC34" s="1"/>
      <c r="AD34" s="1" t="s">
        <v>46</v>
      </c>
      <c r="AE34" s="1">
        <v>1500</v>
      </c>
      <c r="AF34" s="1"/>
      <c r="AG34" s="1"/>
      <c r="AH34" s="1"/>
      <c r="AI34" s="1"/>
      <c r="AJ34" s="1"/>
      <c r="AK34" s="1"/>
      <c r="AL34" s="1"/>
      <c r="AM34" s="1"/>
      <c r="AN34" s="1"/>
      <c r="AO34" s="1"/>
      <c r="AP34" s="1"/>
      <c r="AQ34" s="1"/>
      <c r="AR34" s="1" t="s">
        <v>46</v>
      </c>
      <c r="AS34" s="1" t="s">
        <v>1296</v>
      </c>
      <c r="AT34" s="1"/>
      <c r="AU34" s="1" t="s">
        <v>46</v>
      </c>
      <c r="AV34" s="1" t="s">
        <v>1519</v>
      </c>
      <c r="AW34" s="1"/>
      <c r="AX34" s="1" t="s">
        <v>46</v>
      </c>
      <c r="AY34" s="1" t="s">
        <v>1056</v>
      </c>
      <c r="AZ34" s="150"/>
      <c r="BA34" s="1" t="s">
        <v>1067</v>
      </c>
      <c r="BB34" s="1" t="s">
        <v>1076</v>
      </c>
      <c r="BC34" s="1"/>
      <c r="BD34" s="1" t="s">
        <v>1440</v>
      </c>
      <c r="BE34" s="1">
        <v>32</v>
      </c>
    </row>
    <row r="35" spans="1:57" x14ac:dyDescent="0.3">
      <c r="A35" s="1" t="s">
        <v>1117</v>
      </c>
      <c r="B35" s="422">
        <v>44207.602836736107</v>
      </c>
      <c r="C35" s="422">
        <v>44207.605168379632</v>
      </c>
      <c r="D35" s="422">
        <v>44207</v>
      </c>
      <c r="E35" s="1" t="s">
        <v>1247</v>
      </c>
      <c r="F35" s="1" t="s">
        <v>47</v>
      </c>
      <c r="G35" s="422">
        <v>44207</v>
      </c>
      <c r="H35" s="1" t="s">
        <v>552</v>
      </c>
      <c r="I35" s="1" t="s">
        <v>604</v>
      </c>
      <c r="J35" s="1" t="s">
        <v>604</v>
      </c>
      <c r="K35" s="1" t="s">
        <v>1035</v>
      </c>
      <c r="L35" s="1" t="s">
        <v>824</v>
      </c>
      <c r="M35" s="1" t="s">
        <v>49</v>
      </c>
      <c r="N35" s="1">
        <v>0</v>
      </c>
      <c r="O35" s="1">
        <v>0</v>
      </c>
      <c r="P35" s="1">
        <v>0</v>
      </c>
      <c r="Q35" s="1">
        <v>0</v>
      </c>
      <c r="R35" s="1">
        <v>0</v>
      </c>
      <c r="S35" s="1">
        <v>1</v>
      </c>
      <c r="T35" s="1">
        <v>0</v>
      </c>
      <c r="U35" s="1">
        <v>0</v>
      </c>
      <c r="V35" s="1">
        <v>0</v>
      </c>
      <c r="W35" s="1">
        <v>0</v>
      </c>
      <c r="X35" s="1"/>
      <c r="Y35" s="1"/>
      <c r="Z35" s="1"/>
      <c r="AA35" s="1"/>
      <c r="AB35" s="1"/>
      <c r="AC35" s="1"/>
      <c r="AD35" s="1" t="s">
        <v>46</v>
      </c>
      <c r="AE35" s="1">
        <v>1500</v>
      </c>
      <c r="AF35" s="1"/>
      <c r="AG35" s="1"/>
      <c r="AH35" s="1"/>
      <c r="AI35" s="1"/>
      <c r="AJ35" s="1"/>
      <c r="AK35" s="1"/>
      <c r="AL35" s="1"/>
      <c r="AM35" s="1"/>
      <c r="AN35" s="1"/>
      <c r="AO35" s="1"/>
      <c r="AP35" s="1"/>
      <c r="AQ35" s="1"/>
      <c r="AR35" s="1" t="s">
        <v>46</v>
      </c>
      <c r="AS35" s="1" t="s">
        <v>1296</v>
      </c>
      <c r="AT35" s="1"/>
      <c r="AU35" s="1" t="s">
        <v>46</v>
      </c>
      <c r="AV35" s="1" t="s">
        <v>1519</v>
      </c>
      <c r="AW35" s="1"/>
      <c r="AX35" s="1" t="s">
        <v>46</v>
      </c>
      <c r="AY35" s="1" t="s">
        <v>1056</v>
      </c>
      <c r="AZ35" s="150"/>
      <c r="BA35" s="1" t="s">
        <v>1389</v>
      </c>
      <c r="BB35" s="1" t="s">
        <v>1076</v>
      </c>
      <c r="BC35" s="1"/>
      <c r="BD35" s="1" t="s">
        <v>1433</v>
      </c>
      <c r="BE35" s="1">
        <v>33</v>
      </c>
    </row>
    <row r="36" spans="1:57" x14ac:dyDescent="0.3">
      <c r="A36" s="1" t="s">
        <v>1118</v>
      </c>
      <c r="B36" s="422">
        <v>44207.609282222227</v>
      </c>
      <c r="C36" s="422">
        <v>44207.611363171287</v>
      </c>
      <c r="D36" s="422">
        <v>44207</v>
      </c>
      <c r="E36" s="1" t="s">
        <v>1247</v>
      </c>
      <c r="F36" s="1" t="s">
        <v>47</v>
      </c>
      <c r="G36" s="422">
        <v>44207</v>
      </c>
      <c r="H36" s="1" t="s">
        <v>552</v>
      </c>
      <c r="I36" s="1" t="s">
        <v>604</v>
      </c>
      <c r="J36" s="1" t="s">
        <v>604</v>
      </c>
      <c r="K36" s="1" t="s">
        <v>1035</v>
      </c>
      <c r="L36" s="1" t="s">
        <v>824</v>
      </c>
      <c r="M36" s="1" t="s">
        <v>49</v>
      </c>
      <c r="N36" s="1">
        <v>0</v>
      </c>
      <c r="O36" s="1">
        <v>0</v>
      </c>
      <c r="P36" s="1">
        <v>0</v>
      </c>
      <c r="Q36" s="1">
        <v>0</v>
      </c>
      <c r="R36" s="1">
        <v>0</v>
      </c>
      <c r="S36" s="1">
        <v>1</v>
      </c>
      <c r="T36" s="1">
        <v>0</v>
      </c>
      <c r="U36" s="1">
        <v>0</v>
      </c>
      <c r="V36" s="1">
        <v>0</v>
      </c>
      <c r="W36" s="1">
        <v>0</v>
      </c>
      <c r="X36" s="1"/>
      <c r="Y36" s="1"/>
      <c r="Z36" s="1"/>
      <c r="AA36" s="1"/>
      <c r="AB36" s="1"/>
      <c r="AC36" s="1"/>
      <c r="AD36" s="1" t="s">
        <v>46</v>
      </c>
      <c r="AE36" s="1">
        <v>1500</v>
      </c>
      <c r="AF36" s="1"/>
      <c r="AG36" s="1"/>
      <c r="AH36" s="1"/>
      <c r="AI36" s="1"/>
      <c r="AJ36" s="1"/>
      <c r="AK36" s="1"/>
      <c r="AL36" s="1"/>
      <c r="AM36" s="1"/>
      <c r="AN36" s="1"/>
      <c r="AO36" s="1"/>
      <c r="AP36" s="1"/>
      <c r="AQ36" s="1"/>
      <c r="AR36" s="1" t="s">
        <v>46</v>
      </c>
      <c r="AS36" s="1" t="s">
        <v>1296</v>
      </c>
      <c r="AT36" s="1"/>
      <c r="AU36" s="1" t="s">
        <v>46</v>
      </c>
      <c r="AV36" s="1" t="s">
        <v>1519</v>
      </c>
      <c r="AW36" s="1"/>
      <c r="AX36" s="1" t="s">
        <v>46</v>
      </c>
      <c r="AY36" s="1" t="s">
        <v>1056</v>
      </c>
      <c r="AZ36" s="150"/>
      <c r="BA36" s="1" t="s">
        <v>1389</v>
      </c>
      <c r="BB36" s="1" t="s">
        <v>1076</v>
      </c>
      <c r="BC36" s="1"/>
      <c r="BD36" s="1" t="s">
        <v>1433</v>
      </c>
      <c r="BE36" s="1">
        <v>34</v>
      </c>
    </row>
    <row r="37" spans="1:57" x14ac:dyDescent="0.3">
      <c r="A37" s="1" t="s">
        <v>1119</v>
      </c>
      <c r="B37" s="422">
        <v>44207.612842858798</v>
      </c>
      <c r="C37" s="422">
        <v>44207.614619039348</v>
      </c>
      <c r="D37" s="422">
        <v>44207</v>
      </c>
      <c r="E37" s="1" t="s">
        <v>1247</v>
      </c>
      <c r="F37" s="1" t="s">
        <v>47</v>
      </c>
      <c r="G37" s="422">
        <v>44207</v>
      </c>
      <c r="H37" s="1" t="s">
        <v>552</v>
      </c>
      <c r="I37" s="1" t="s">
        <v>604</v>
      </c>
      <c r="J37" s="1" t="s">
        <v>604</v>
      </c>
      <c r="K37" s="1" t="s">
        <v>1035</v>
      </c>
      <c r="L37" s="1" t="s">
        <v>824</v>
      </c>
      <c r="M37" s="1" t="s">
        <v>49</v>
      </c>
      <c r="N37" s="1">
        <v>0</v>
      </c>
      <c r="O37" s="1">
        <v>0</v>
      </c>
      <c r="P37" s="1">
        <v>0</v>
      </c>
      <c r="Q37" s="1">
        <v>0</v>
      </c>
      <c r="R37" s="1">
        <v>0</v>
      </c>
      <c r="S37" s="1">
        <v>1</v>
      </c>
      <c r="T37" s="1">
        <v>0</v>
      </c>
      <c r="U37" s="1">
        <v>0</v>
      </c>
      <c r="V37" s="1">
        <v>0</v>
      </c>
      <c r="W37" s="1">
        <v>0</v>
      </c>
      <c r="X37" s="1"/>
      <c r="Y37" s="1"/>
      <c r="Z37" s="1"/>
      <c r="AA37" s="1"/>
      <c r="AB37" s="1"/>
      <c r="AC37" s="1"/>
      <c r="AD37" s="1" t="s">
        <v>46</v>
      </c>
      <c r="AE37" s="1">
        <v>1500</v>
      </c>
      <c r="AF37" s="1"/>
      <c r="AG37" s="1"/>
      <c r="AH37" s="1"/>
      <c r="AI37" s="1"/>
      <c r="AJ37" s="1"/>
      <c r="AK37" s="1"/>
      <c r="AL37" s="1"/>
      <c r="AM37" s="1"/>
      <c r="AN37" s="1"/>
      <c r="AO37" s="1"/>
      <c r="AP37" s="1"/>
      <c r="AQ37" s="1"/>
      <c r="AR37" s="1" t="s">
        <v>46</v>
      </c>
      <c r="AS37" s="1" t="s">
        <v>1296</v>
      </c>
      <c r="AT37" s="1"/>
      <c r="AU37" s="1" t="s">
        <v>46</v>
      </c>
      <c r="AV37" s="1" t="s">
        <v>1521</v>
      </c>
      <c r="AW37" s="1"/>
      <c r="AX37" s="1" t="s">
        <v>46</v>
      </c>
      <c r="AY37" s="1" t="s">
        <v>1056</v>
      </c>
      <c r="AZ37" s="3"/>
      <c r="BA37" s="1" t="s">
        <v>1067</v>
      </c>
      <c r="BB37" s="1" t="s">
        <v>1076</v>
      </c>
      <c r="BC37" s="1"/>
      <c r="BD37" s="1" t="s">
        <v>1433</v>
      </c>
      <c r="BE37" s="1">
        <v>35</v>
      </c>
    </row>
    <row r="38" spans="1:57" x14ac:dyDescent="0.3">
      <c r="A38" s="1" t="s">
        <v>1120</v>
      </c>
      <c r="B38" s="422">
        <v>44207.620912453698</v>
      </c>
      <c r="C38" s="422">
        <v>44207.622867280093</v>
      </c>
      <c r="D38" s="422">
        <v>44207</v>
      </c>
      <c r="E38" s="1" t="s">
        <v>1247</v>
      </c>
      <c r="F38" s="1" t="s">
        <v>47</v>
      </c>
      <c r="G38" s="422">
        <v>44207</v>
      </c>
      <c r="H38" s="1" t="s">
        <v>552</v>
      </c>
      <c r="I38" s="1" t="s">
        <v>604</v>
      </c>
      <c r="J38" s="1" t="s">
        <v>604</v>
      </c>
      <c r="K38" s="1" t="s">
        <v>1035</v>
      </c>
      <c r="L38" s="1" t="s">
        <v>824</v>
      </c>
      <c r="M38" s="1" t="s">
        <v>825</v>
      </c>
      <c r="N38" s="1">
        <v>0</v>
      </c>
      <c r="O38" s="1">
        <v>0</v>
      </c>
      <c r="P38" s="1">
        <v>0</v>
      </c>
      <c r="Q38" s="1">
        <v>0</v>
      </c>
      <c r="R38" s="1">
        <v>0</v>
      </c>
      <c r="S38" s="1">
        <v>0</v>
      </c>
      <c r="T38" s="1">
        <v>0</v>
      </c>
      <c r="U38" s="1">
        <v>0</v>
      </c>
      <c r="V38" s="1">
        <v>1</v>
      </c>
      <c r="W38" s="1">
        <v>0</v>
      </c>
      <c r="X38" s="1"/>
      <c r="Y38" s="1"/>
      <c r="Z38" s="1"/>
      <c r="AA38" s="1"/>
      <c r="AB38" s="1"/>
      <c r="AC38" s="1"/>
      <c r="AD38" s="1"/>
      <c r="AE38" s="1"/>
      <c r="AF38" s="1"/>
      <c r="AG38" s="1"/>
      <c r="AH38" s="1"/>
      <c r="AI38" s="1"/>
      <c r="AJ38" s="1"/>
      <c r="AK38" s="1"/>
      <c r="AL38" s="1"/>
      <c r="AM38" s="1"/>
      <c r="AN38" s="1"/>
      <c r="AO38" s="1"/>
      <c r="AP38" s="1" t="s">
        <v>46</v>
      </c>
      <c r="AQ38" s="1">
        <v>25</v>
      </c>
      <c r="AR38" s="1" t="s">
        <v>294</v>
      </c>
      <c r="AS38" s="1"/>
      <c r="AT38" s="1"/>
      <c r="AU38" s="1" t="s">
        <v>294</v>
      </c>
      <c r="AV38" s="1"/>
      <c r="AW38" s="1"/>
      <c r="AX38" s="1" t="s">
        <v>294</v>
      </c>
      <c r="AY38" s="1"/>
      <c r="AZ38" s="3"/>
      <c r="BA38" s="1" t="s">
        <v>1067</v>
      </c>
      <c r="BB38" s="1" t="s">
        <v>1076</v>
      </c>
      <c r="BC38" s="1"/>
      <c r="BD38" s="1" t="s">
        <v>1433</v>
      </c>
      <c r="BE38" s="1">
        <v>36</v>
      </c>
    </row>
    <row r="39" spans="1:57" x14ac:dyDescent="0.3">
      <c r="A39" s="1" t="s">
        <v>1121</v>
      </c>
      <c r="B39" s="422">
        <v>44208.29524388889</v>
      </c>
      <c r="C39" s="422">
        <v>44208.299097430558</v>
      </c>
      <c r="D39" s="422">
        <v>44208</v>
      </c>
      <c r="E39" s="1" t="s">
        <v>1247</v>
      </c>
      <c r="F39" s="1" t="s">
        <v>47</v>
      </c>
      <c r="G39" s="422">
        <v>44208</v>
      </c>
      <c r="H39" s="1" t="s">
        <v>552</v>
      </c>
      <c r="I39" s="1" t="s">
        <v>604</v>
      </c>
      <c r="J39" s="1" t="s">
        <v>604</v>
      </c>
      <c r="K39" s="1" t="s">
        <v>1035</v>
      </c>
      <c r="L39" s="1" t="s">
        <v>824</v>
      </c>
      <c r="M39" s="1" t="s">
        <v>1264</v>
      </c>
      <c r="N39" s="1">
        <v>0</v>
      </c>
      <c r="O39" s="1">
        <v>0</v>
      </c>
      <c r="P39" s="1">
        <v>0</v>
      </c>
      <c r="Q39" s="1">
        <v>1</v>
      </c>
      <c r="R39" s="1">
        <v>1</v>
      </c>
      <c r="S39" s="1">
        <v>0</v>
      </c>
      <c r="T39" s="1">
        <v>0</v>
      </c>
      <c r="U39" s="1">
        <v>0</v>
      </c>
      <c r="V39" s="1">
        <v>0</v>
      </c>
      <c r="W39" s="1">
        <v>1</v>
      </c>
      <c r="X39" s="1"/>
      <c r="Y39" s="1"/>
      <c r="Z39" s="1"/>
      <c r="AA39" s="1"/>
      <c r="AB39" s="1"/>
      <c r="AC39" s="1"/>
      <c r="AD39" s="1"/>
      <c r="AE39" s="1"/>
      <c r="AF39" s="1" t="s">
        <v>298</v>
      </c>
      <c r="AG39" s="1"/>
      <c r="AH39" s="1" t="s">
        <v>298</v>
      </c>
      <c r="AI39" s="1">
        <v>112</v>
      </c>
      <c r="AJ39" s="1"/>
      <c r="AK39" s="1"/>
      <c r="AL39" s="1"/>
      <c r="AM39" s="1"/>
      <c r="AN39" s="1" t="s">
        <v>46</v>
      </c>
      <c r="AO39" s="1">
        <v>1500</v>
      </c>
      <c r="AP39" s="1"/>
      <c r="AQ39" s="1"/>
      <c r="AR39" s="1" t="s">
        <v>46</v>
      </c>
      <c r="AS39" s="1" t="s">
        <v>1036</v>
      </c>
      <c r="AT39" s="1"/>
      <c r="AU39" s="1" t="s">
        <v>294</v>
      </c>
      <c r="AV39" s="1"/>
      <c r="AW39" s="1"/>
      <c r="AX39" s="1" t="s">
        <v>46</v>
      </c>
      <c r="AY39" s="1" t="s">
        <v>942</v>
      </c>
      <c r="AZ39" s="3"/>
      <c r="BA39" s="1" t="s">
        <v>1067</v>
      </c>
      <c r="BB39" s="1" t="s">
        <v>1074</v>
      </c>
      <c r="BC39" s="1"/>
      <c r="BD39" s="1" t="s">
        <v>1441</v>
      </c>
      <c r="BE39" s="1">
        <v>37</v>
      </c>
    </row>
    <row r="40" spans="1:57" x14ac:dyDescent="0.3">
      <c r="A40" s="1" t="s">
        <v>1122</v>
      </c>
      <c r="B40" s="422">
        <v>44208.321019421302</v>
      </c>
      <c r="C40" s="422">
        <v>44208.323750486117</v>
      </c>
      <c r="D40" s="422">
        <v>44208</v>
      </c>
      <c r="E40" s="1" t="s">
        <v>1247</v>
      </c>
      <c r="F40" s="1" t="s">
        <v>47</v>
      </c>
      <c r="G40" s="422">
        <v>44208</v>
      </c>
      <c r="H40" s="1" t="s">
        <v>552</v>
      </c>
      <c r="I40" s="1" t="s">
        <v>604</v>
      </c>
      <c r="J40" s="1" t="s">
        <v>604</v>
      </c>
      <c r="K40" s="1" t="s">
        <v>1035</v>
      </c>
      <c r="L40" s="1" t="s">
        <v>824</v>
      </c>
      <c r="M40" s="1" t="s">
        <v>825</v>
      </c>
      <c r="N40" s="1">
        <v>0</v>
      </c>
      <c r="O40" s="1">
        <v>0</v>
      </c>
      <c r="P40" s="1">
        <v>0</v>
      </c>
      <c r="Q40" s="1">
        <v>0</v>
      </c>
      <c r="R40" s="1">
        <v>0</v>
      </c>
      <c r="S40" s="1">
        <v>0</v>
      </c>
      <c r="T40" s="1">
        <v>0</v>
      </c>
      <c r="U40" s="1">
        <v>0</v>
      </c>
      <c r="V40" s="1">
        <v>1</v>
      </c>
      <c r="W40" s="1">
        <v>0</v>
      </c>
      <c r="X40" s="1"/>
      <c r="Y40" s="1"/>
      <c r="Z40" s="1"/>
      <c r="AA40" s="1"/>
      <c r="AB40" s="1"/>
      <c r="AC40" s="1"/>
      <c r="AD40" s="1"/>
      <c r="AE40" s="1"/>
      <c r="AF40" s="1"/>
      <c r="AG40" s="1"/>
      <c r="AH40" s="1"/>
      <c r="AI40" s="1"/>
      <c r="AJ40" s="1"/>
      <c r="AK40" s="1"/>
      <c r="AL40" s="1"/>
      <c r="AM40" s="1"/>
      <c r="AN40" s="1"/>
      <c r="AO40" s="1"/>
      <c r="AP40" s="1" t="s">
        <v>46</v>
      </c>
      <c r="AQ40" s="1">
        <v>25</v>
      </c>
      <c r="AR40" s="1" t="s">
        <v>294</v>
      </c>
      <c r="AS40" s="1"/>
      <c r="AT40" s="1"/>
      <c r="AU40" s="1" t="s">
        <v>294</v>
      </c>
      <c r="AV40" s="1"/>
      <c r="AW40" s="1"/>
      <c r="AX40" s="1" t="s">
        <v>294</v>
      </c>
      <c r="AY40" s="1"/>
      <c r="AZ40" s="3"/>
      <c r="BA40" s="1" t="s">
        <v>1067</v>
      </c>
      <c r="BB40" s="1" t="s">
        <v>1076</v>
      </c>
      <c r="BC40" s="1"/>
      <c r="BD40" s="1" t="s">
        <v>1442</v>
      </c>
      <c r="BE40" s="1">
        <v>38</v>
      </c>
    </row>
    <row r="41" spans="1:57" x14ac:dyDescent="0.3">
      <c r="A41" s="1" t="s">
        <v>1123</v>
      </c>
      <c r="B41" s="422">
        <v>44208.351650706019</v>
      </c>
      <c r="C41" s="422">
        <v>44208.35339186342</v>
      </c>
      <c r="D41" s="422">
        <v>44208</v>
      </c>
      <c r="E41" s="1" t="s">
        <v>1247</v>
      </c>
      <c r="F41" s="1" t="s">
        <v>47</v>
      </c>
      <c r="G41" s="422">
        <v>44208</v>
      </c>
      <c r="H41" s="1" t="s">
        <v>552</v>
      </c>
      <c r="I41" s="1" t="s">
        <v>604</v>
      </c>
      <c r="J41" s="1" t="s">
        <v>604</v>
      </c>
      <c r="K41" s="1" t="s">
        <v>1035</v>
      </c>
      <c r="L41" s="1" t="s">
        <v>824</v>
      </c>
      <c r="M41" s="1" t="s">
        <v>60</v>
      </c>
      <c r="N41" s="1">
        <v>0</v>
      </c>
      <c r="O41" s="1">
        <v>0</v>
      </c>
      <c r="P41" s="1">
        <v>1</v>
      </c>
      <c r="Q41" s="1">
        <v>0</v>
      </c>
      <c r="R41" s="1">
        <v>0</v>
      </c>
      <c r="S41" s="1">
        <v>0</v>
      </c>
      <c r="T41" s="1">
        <v>0</v>
      </c>
      <c r="U41" s="1">
        <v>0</v>
      </c>
      <c r="V41" s="1">
        <v>0</v>
      </c>
      <c r="W41" s="1">
        <v>0</v>
      </c>
      <c r="X41" s="1"/>
      <c r="Y41" s="1"/>
      <c r="Z41" s="1"/>
      <c r="AA41" s="1"/>
      <c r="AB41" s="1" t="s">
        <v>298</v>
      </c>
      <c r="AC41" s="1"/>
      <c r="AD41" s="1"/>
      <c r="AE41" s="1"/>
      <c r="AF41" s="1"/>
      <c r="AG41" s="1"/>
      <c r="AH41" s="1"/>
      <c r="AI41" s="1"/>
      <c r="AJ41" s="1"/>
      <c r="AK41" s="1"/>
      <c r="AL41" s="1"/>
      <c r="AM41" s="1"/>
      <c r="AN41" s="1"/>
      <c r="AO41" s="1"/>
      <c r="AP41" s="1"/>
      <c r="AQ41" s="1"/>
      <c r="AR41" s="1" t="s">
        <v>46</v>
      </c>
      <c r="AS41" s="1" t="s">
        <v>1296</v>
      </c>
      <c r="AT41" s="1"/>
      <c r="AU41" s="1" t="s">
        <v>46</v>
      </c>
      <c r="AV41" s="1" t="s">
        <v>1519</v>
      </c>
      <c r="AW41" s="1"/>
      <c r="AX41" s="1" t="s">
        <v>46</v>
      </c>
      <c r="AY41" s="1" t="s">
        <v>1056</v>
      </c>
      <c r="AZ41" s="3"/>
      <c r="BA41" s="1" t="s">
        <v>1389</v>
      </c>
      <c r="BB41" s="1" t="s">
        <v>1076</v>
      </c>
      <c r="BC41" s="1"/>
      <c r="BD41" s="1" t="s">
        <v>1437</v>
      </c>
      <c r="BE41" s="1">
        <v>39</v>
      </c>
    </row>
    <row r="42" spans="1:57" x14ac:dyDescent="0.3">
      <c r="A42" s="1" t="s">
        <v>1124</v>
      </c>
      <c r="B42" s="422">
        <v>44208.357085347219</v>
      </c>
      <c r="C42" s="422">
        <v>44208.359769016199</v>
      </c>
      <c r="D42" s="422">
        <v>44208</v>
      </c>
      <c r="E42" s="1" t="s">
        <v>1247</v>
      </c>
      <c r="F42" s="1" t="s">
        <v>47</v>
      </c>
      <c r="G42" s="422">
        <v>44208</v>
      </c>
      <c r="H42" s="1" t="s">
        <v>552</v>
      </c>
      <c r="I42" s="1" t="s">
        <v>604</v>
      </c>
      <c r="J42" s="1" t="s">
        <v>604</v>
      </c>
      <c r="K42" s="1" t="s">
        <v>1035</v>
      </c>
      <c r="L42" s="1" t="s">
        <v>824</v>
      </c>
      <c r="M42" s="1" t="s">
        <v>57</v>
      </c>
      <c r="N42" s="1">
        <v>0</v>
      </c>
      <c r="O42" s="1">
        <v>0</v>
      </c>
      <c r="P42" s="1">
        <v>0</v>
      </c>
      <c r="Q42" s="1">
        <v>1</v>
      </c>
      <c r="R42" s="1">
        <v>0</v>
      </c>
      <c r="S42" s="1">
        <v>0</v>
      </c>
      <c r="T42" s="1">
        <v>0</v>
      </c>
      <c r="U42" s="1">
        <v>0</v>
      </c>
      <c r="V42" s="1">
        <v>0</v>
      </c>
      <c r="W42" s="1">
        <v>0</v>
      </c>
      <c r="X42" s="1"/>
      <c r="Y42" s="1"/>
      <c r="Z42" s="1"/>
      <c r="AA42" s="1"/>
      <c r="AB42" s="1"/>
      <c r="AC42" s="1"/>
      <c r="AD42" s="1"/>
      <c r="AE42" s="1"/>
      <c r="AF42" s="1" t="s">
        <v>298</v>
      </c>
      <c r="AG42" s="1">
        <v>250</v>
      </c>
      <c r="AH42" s="1"/>
      <c r="AI42" s="1"/>
      <c r="AJ42" s="1"/>
      <c r="AK42" s="1"/>
      <c r="AL42" s="1"/>
      <c r="AM42" s="1"/>
      <c r="AN42" s="1"/>
      <c r="AO42" s="1"/>
      <c r="AP42" s="1"/>
      <c r="AQ42" s="1"/>
      <c r="AR42" s="1" t="s">
        <v>46</v>
      </c>
      <c r="AS42" s="1" t="s">
        <v>1296</v>
      </c>
      <c r="AT42" s="1"/>
      <c r="AU42" s="1" t="s">
        <v>46</v>
      </c>
      <c r="AV42" s="1" t="s">
        <v>1519</v>
      </c>
      <c r="AW42" s="1"/>
      <c r="AX42" s="1" t="s">
        <v>46</v>
      </c>
      <c r="AY42" s="1" t="s">
        <v>1056</v>
      </c>
      <c r="AZ42" s="3"/>
      <c r="BA42" s="1" t="s">
        <v>1067</v>
      </c>
      <c r="BB42" s="1" t="s">
        <v>1076</v>
      </c>
      <c r="BC42" s="1"/>
      <c r="BD42" s="1" t="s">
        <v>1443</v>
      </c>
      <c r="BE42" s="1">
        <v>40</v>
      </c>
    </row>
    <row r="43" spans="1:57" x14ac:dyDescent="0.3">
      <c r="A43" s="1" t="s">
        <v>1125</v>
      </c>
      <c r="B43" s="422">
        <v>44208.363566539352</v>
      </c>
      <c r="C43" s="422">
        <v>44208.365909560183</v>
      </c>
      <c r="D43" s="422">
        <v>44208</v>
      </c>
      <c r="E43" s="1" t="s">
        <v>1247</v>
      </c>
      <c r="F43" s="1" t="s">
        <v>47</v>
      </c>
      <c r="G43" s="422">
        <v>44208</v>
      </c>
      <c r="H43" s="1" t="s">
        <v>552</v>
      </c>
      <c r="I43" s="1" t="s">
        <v>604</v>
      </c>
      <c r="J43" s="1" t="s">
        <v>604</v>
      </c>
      <c r="K43" s="1" t="s">
        <v>1035</v>
      </c>
      <c r="L43" s="1" t="s">
        <v>824</v>
      </c>
      <c r="M43" s="1" t="s">
        <v>1265</v>
      </c>
      <c r="N43" s="1">
        <v>0</v>
      </c>
      <c r="O43" s="1">
        <v>1</v>
      </c>
      <c r="P43" s="1">
        <v>0</v>
      </c>
      <c r="Q43" s="1">
        <v>1</v>
      </c>
      <c r="R43" s="1">
        <v>0</v>
      </c>
      <c r="S43" s="1">
        <v>0</v>
      </c>
      <c r="T43" s="1">
        <v>0</v>
      </c>
      <c r="U43" s="1">
        <v>0</v>
      </c>
      <c r="V43" s="1">
        <v>0</v>
      </c>
      <c r="W43" s="1">
        <v>0</v>
      </c>
      <c r="X43" s="1"/>
      <c r="Y43" s="1"/>
      <c r="Z43" s="1" t="s">
        <v>298</v>
      </c>
      <c r="AA43" s="1">
        <v>75</v>
      </c>
      <c r="AB43" s="1"/>
      <c r="AC43" s="1"/>
      <c r="AD43" s="1"/>
      <c r="AE43" s="1"/>
      <c r="AF43" s="1" t="s">
        <v>298</v>
      </c>
      <c r="AG43" s="1">
        <v>250</v>
      </c>
      <c r="AH43" s="1"/>
      <c r="AI43" s="1"/>
      <c r="AJ43" s="1"/>
      <c r="AK43" s="1"/>
      <c r="AL43" s="1"/>
      <c r="AM43" s="1"/>
      <c r="AN43" s="1"/>
      <c r="AO43" s="1"/>
      <c r="AP43" s="1"/>
      <c r="AQ43" s="1"/>
      <c r="AR43" s="1" t="s">
        <v>46</v>
      </c>
      <c r="AS43" s="1" t="s">
        <v>1296</v>
      </c>
      <c r="AT43" s="1"/>
      <c r="AU43" s="1" t="s">
        <v>46</v>
      </c>
      <c r="AV43" s="1" t="s">
        <v>1519</v>
      </c>
      <c r="AW43" s="1"/>
      <c r="AX43" s="1" t="s">
        <v>46</v>
      </c>
      <c r="AY43" s="1" t="s">
        <v>1359</v>
      </c>
      <c r="AZ43" s="3"/>
      <c r="BA43" s="1" t="s">
        <v>1067</v>
      </c>
      <c r="BB43" s="1" t="s">
        <v>1076</v>
      </c>
      <c r="BC43" s="1"/>
      <c r="BD43" s="1" t="s">
        <v>1433</v>
      </c>
      <c r="BE43" s="1">
        <v>41</v>
      </c>
    </row>
    <row r="44" spans="1:57" x14ac:dyDescent="0.3">
      <c r="A44" s="1" t="s">
        <v>1126</v>
      </c>
      <c r="B44" s="422">
        <v>44208.368788414351</v>
      </c>
      <c r="C44" s="422">
        <v>44208.370833981477</v>
      </c>
      <c r="D44" s="422">
        <v>44208</v>
      </c>
      <c r="E44" s="1" t="s">
        <v>1247</v>
      </c>
      <c r="F44" s="1" t="s">
        <v>47</v>
      </c>
      <c r="G44" s="422">
        <v>44208</v>
      </c>
      <c r="H44" s="1" t="s">
        <v>552</v>
      </c>
      <c r="I44" s="1" t="s">
        <v>604</v>
      </c>
      <c r="J44" s="1" t="s">
        <v>604</v>
      </c>
      <c r="K44" s="1" t="s">
        <v>1035</v>
      </c>
      <c r="L44" s="1" t="s">
        <v>824</v>
      </c>
      <c r="M44" s="1" t="s">
        <v>57</v>
      </c>
      <c r="N44" s="1">
        <v>0</v>
      </c>
      <c r="O44" s="1">
        <v>0</v>
      </c>
      <c r="P44" s="1">
        <v>0</v>
      </c>
      <c r="Q44" s="1">
        <v>1</v>
      </c>
      <c r="R44" s="1">
        <v>0</v>
      </c>
      <c r="S44" s="1">
        <v>0</v>
      </c>
      <c r="T44" s="1">
        <v>0</v>
      </c>
      <c r="U44" s="1">
        <v>0</v>
      </c>
      <c r="V44" s="1">
        <v>0</v>
      </c>
      <c r="W44" s="1">
        <v>0</v>
      </c>
      <c r="X44" s="1"/>
      <c r="Y44" s="1"/>
      <c r="Z44" s="1"/>
      <c r="AA44" s="1"/>
      <c r="AB44" s="1"/>
      <c r="AC44" s="1"/>
      <c r="AD44" s="1"/>
      <c r="AE44" s="1"/>
      <c r="AF44" s="1" t="s">
        <v>298</v>
      </c>
      <c r="AG44" s="1">
        <v>250</v>
      </c>
      <c r="AH44" s="1"/>
      <c r="AI44" s="1"/>
      <c r="AJ44" s="1"/>
      <c r="AK44" s="1"/>
      <c r="AL44" s="1"/>
      <c r="AM44" s="1"/>
      <c r="AN44" s="1"/>
      <c r="AO44" s="1"/>
      <c r="AP44" s="1"/>
      <c r="AQ44" s="1"/>
      <c r="AR44" s="1" t="s">
        <v>46</v>
      </c>
      <c r="AS44" s="1" t="s">
        <v>1296</v>
      </c>
      <c r="AT44" s="1"/>
      <c r="AU44" s="1" t="s">
        <v>46</v>
      </c>
      <c r="AV44" s="1" t="s">
        <v>1519</v>
      </c>
      <c r="AW44" s="1"/>
      <c r="AX44" s="1" t="s">
        <v>46</v>
      </c>
      <c r="AY44" s="1" t="s">
        <v>1056</v>
      </c>
      <c r="AZ44" s="150"/>
      <c r="BA44" s="1" t="s">
        <v>1067</v>
      </c>
      <c r="BB44" s="1" t="s">
        <v>1076</v>
      </c>
      <c r="BC44" s="1"/>
      <c r="BD44" s="1" t="s">
        <v>1433</v>
      </c>
      <c r="BE44" s="1">
        <v>42</v>
      </c>
    </row>
    <row r="45" spans="1:57" x14ac:dyDescent="0.3">
      <c r="A45" s="1" t="s">
        <v>1127</v>
      </c>
      <c r="B45" s="422">
        <v>44208.372515937503</v>
      </c>
      <c r="C45" s="422">
        <v>44208.375030358802</v>
      </c>
      <c r="D45" s="422">
        <v>44208</v>
      </c>
      <c r="E45" s="1" t="s">
        <v>1247</v>
      </c>
      <c r="F45" s="1" t="s">
        <v>47</v>
      </c>
      <c r="G45" s="422">
        <v>44208</v>
      </c>
      <c r="H45" s="1" t="s">
        <v>552</v>
      </c>
      <c r="I45" s="1" t="s">
        <v>604</v>
      </c>
      <c r="J45" s="1" t="s">
        <v>604</v>
      </c>
      <c r="K45" s="1" t="s">
        <v>1035</v>
      </c>
      <c r="L45" s="1" t="s">
        <v>824</v>
      </c>
      <c r="M45" s="1" t="s">
        <v>1266</v>
      </c>
      <c r="N45" s="1">
        <v>0</v>
      </c>
      <c r="O45" s="1">
        <v>1</v>
      </c>
      <c r="P45" s="1">
        <v>0</v>
      </c>
      <c r="Q45" s="1">
        <v>1</v>
      </c>
      <c r="R45" s="1">
        <v>0</v>
      </c>
      <c r="S45" s="1">
        <v>0</v>
      </c>
      <c r="T45" s="1">
        <v>0</v>
      </c>
      <c r="U45" s="1">
        <v>0</v>
      </c>
      <c r="V45" s="1">
        <v>0</v>
      </c>
      <c r="W45" s="1">
        <v>0</v>
      </c>
      <c r="X45" s="1"/>
      <c r="Y45" s="1"/>
      <c r="Z45" s="1" t="s">
        <v>298</v>
      </c>
      <c r="AA45" s="1">
        <v>75</v>
      </c>
      <c r="AB45" s="1"/>
      <c r="AC45" s="1"/>
      <c r="AD45" s="1"/>
      <c r="AE45" s="1"/>
      <c r="AF45" s="1" t="s">
        <v>298</v>
      </c>
      <c r="AG45" s="1">
        <v>250</v>
      </c>
      <c r="AH45" s="1"/>
      <c r="AI45" s="1"/>
      <c r="AJ45" s="1"/>
      <c r="AK45" s="1"/>
      <c r="AL45" s="1"/>
      <c r="AM45" s="1"/>
      <c r="AN45" s="1"/>
      <c r="AO45" s="1"/>
      <c r="AP45" s="1"/>
      <c r="AQ45" s="1"/>
      <c r="AR45" s="1" t="s">
        <v>46</v>
      </c>
      <c r="AS45" s="1" t="s">
        <v>1296</v>
      </c>
      <c r="AT45" s="1"/>
      <c r="AU45" s="1" t="s">
        <v>46</v>
      </c>
      <c r="AV45" s="1" t="s">
        <v>1519</v>
      </c>
      <c r="AW45" s="1"/>
      <c r="AX45" s="1" t="s">
        <v>46</v>
      </c>
      <c r="AY45" s="1" t="s">
        <v>1056</v>
      </c>
      <c r="AZ45" s="150"/>
      <c r="BA45" s="1" t="s">
        <v>1067</v>
      </c>
      <c r="BB45" s="1" t="s">
        <v>1076</v>
      </c>
      <c r="BC45" s="1"/>
      <c r="BD45" s="1" t="s">
        <v>1433</v>
      </c>
      <c r="BE45" s="1">
        <v>43</v>
      </c>
    </row>
    <row r="46" spans="1:57" x14ac:dyDescent="0.3">
      <c r="A46" s="1" t="s">
        <v>1128</v>
      </c>
      <c r="B46" s="422">
        <v>44208.376910682869</v>
      </c>
      <c r="C46" s="422">
        <v>44208.379340937499</v>
      </c>
      <c r="D46" s="422">
        <v>44208</v>
      </c>
      <c r="E46" s="1" t="s">
        <v>1247</v>
      </c>
      <c r="F46" s="1" t="s">
        <v>47</v>
      </c>
      <c r="G46" s="422">
        <v>44208</v>
      </c>
      <c r="H46" s="1" t="s">
        <v>552</v>
      </c>
      <c r="I46" s="1" t="s">
        <v>604</v>
      </c>
      <c r="J46" s="1" t="s">
        <v>604</v>
      </c>
      <c r="K46" s="1" t="s">
        <v>1035</v>
      </c>
      <c r="L46" s="1" t="s">
        <v>824</v>
      </c>
      <c r="M46" s="1" t="s">
        <v>1266</v>
      </c>
      <c r="N46" s="1">
        <v>0</v>
      </c>
      <c r="O46" s="1">
        <v>1</v>
      </c>
      <c r="P46" s="1">
        <v>0</v>
      </c>
      <c r="Q46" s="1">
        <v>1</v>
      </c>
      <c r="R46" s="1">
        <v>0</v>
      </c>
      <c r="S46" s="1">
        <v>0</v>
      </c>
      <c r="T46" s="1">
        <v>0</v>
      </c>
      <c r="U46" s="1">
        <v>0</v>
      </c>
      <c r="V46" s="1">
        <v>0</v>
      </c>
      <c r="W46" s="1">
        <v>0</v>
      </c>
      <c r="X46" s="1"/>
      <c r="Y46" s="1"/>
      <c r="Z46" s="1" t="s">
        <v>298</v>
      </c>
      <c r="AA46" s="1">
        <v>75</v>
      </c>
      <c r="AB46" s="1"/>
      <c r="AC46" s="1"/>
      <c r="AD46" s="1"/>
      <c r="AE46" s="1"/>
      <c r="AF46" s="1" t="s">
        <v>298</v>
      </c>
      <c r="AG46" s="1">
        <v>250</v>
      </c>
      <c r="AH46" s="1"/>
      <c r="AI46" s="1"/>
      <c r="AJ46" s="1"/>
      <c r="AK46" s="1"/>
      <c r="AL46" s="1"/>
      <c r="AM46" s="1"/>
      <c r="AN46" s="1"/>
      <c r="AO46" s="1"/>
      <c r="AP46" s="1"/>
      <c r="AQ46" s="1"/>
      <c r="AR46" s="1" t="s">
        <v>46</v>
      </c>
      <c r="AS46" s="1" t="s">
        <v>1296</v>
      </c>
      <c r="AT46" s="1"/>
      <c r="AU46" s="1" t="s">
        <v>46</v>
      </c>
      <c r="AV46" s="1" t="s">
        <v>1519</v>
      </c>
      <c r="AW46" s="1"/>
      <c r="AX46" s="1" t="s">
        <v>46</v>
      </c>
      <c r="AY46" s="1" t="s">
        <v>1056</v>
      </c>
      <c r="AZ46" s="3"/>
      <c r="BA46" s="1" t="s">
        <v>1067</v>
      </c>
      <c r="BB46" s="1" t="s">
        <v>1076</v>
      </c>
      <c r="BC46" s="1"/>
      <c r="BD46" s="1" t="s">
        <v>1433</v>
      </c>
      <c r="BE46" s="1">
        <v>44</v>
      </c>
    </row>
    <row r="47" spans="1:57" x14ac:dyDescent="0.3">
      <c r="A47" s="1" t="s">
        <v>1129</v>
      </c>
      <c r="B47" s="422">
        <v>44208.381056006947</v>
      </c>
      <c r="C47" s="422">
        <v>44208.383721863429</v>
      </c>
      <c r="D47" s="422">
        <v>44208</v>
      </c>
      <c r="E47" s="1" t="s">
        <v>1247</v>
      </c>
      <c r="F47" s="1" t="s">
        <v>47</v>
      </c>
      <c r="G47" s="422">
        <v>44208</v>
      </c>
      <c r="H47" s="1" t="s">
        <v>552</v>
      </c>
      <c r="I47" s="1" t="s">
        <v>604</v>
      </c>
      <c r="J47" s="1" t="s">
        <v>604</v>
      </c>
      <c r="K47" s="1" t="s">
        <v>1035</v>
      </c>
      <c r="L47" s="1" t="s">
        <v>824</v>
      </c>
      <c r="M47" s="1" t="s">
        <v>1267</v>
      </c>
      <c r="N47" s="1">
        <v>1</v>
      </c>
      <c r="O47" s="1">
        <v>1</v>
      </c>
      <c r="P47" s="1">
        <v>0</v>
      </c>
      <c r="Q47" s="1">
        <v>0</v>
      </c>
      <c r="R47" s="1">
        <v>0</v>
      </c>
      <c r="S47" s="1">
        <v>0</v>
      </c>
      <c r="T47" s="1">
        <v>0</v>
      </c>
      <c r="U47" s="1">
        <v>0</v>
      </c>
      <c r="V47" s="1">
        <v>0</v>
      </c>
      <c r="W47" s="1">
        <v>0</v>
      </c>
      <c r="X47" s="1" t="s">
        <v>298</v>
      </c>
      <c r="Y47" s="1">
        <v>88</v>
      </c>
      <c r="Z47" s="1" t="s">
        <v>298</v>
      </c>
      <c r="AA47" s="1">
        <v>75</v>
      </c>
      <c r="AB47" s="1"/>
      <c r="AC47" s="1"/>
      <c r="AD47" s="1"/>
      <c r="AE47" s="1"/>
      <c r="AF47" s="1"/>
      <c r="AG47" s="1"/>
      <c r="AH47" s="1"/>
      <c r="AI47" s="1"/>
      <c r="AJ47" s="1"/>
      <c r="AK47" s="1"/>
      <c r="AL47" s="1"/>
      <c r="AM47" s="1"/>
      <c r="AN47" s="1"/>
      <c r="AO47" s="1"/>
      <c r="AP47" s="1"/>
      <c r="AQ47" s="1"/>
      <c r="AR47" s="1" t="s">
        <v>46</v>
      </c>
      <c r="AS47" s="1" t="s">
        <v>1296</v>
      </c>
      <c r="AT47" s="1"/>
      <c r="AU47" s="1" t="s">
        <v>46</v>
      </c>
      <c r="AV47" s="1" t="s">
        <v>1519</v>
      </c>
      <c r="AW47" s="1"/>
      <c r="AX47" s="1" t="s">
        <v>46</v>
      </c>
      <c r="AY47" s="1" t="s">
        <v>1056</v>
      </c>
      <c r="AZ47" s="150"/>
      <c r="BA47" s="1" t="s">
        <v>1389</v>
      </c>
      <c r="BB47" s="1" t="s">
        <v>1076</v>
      </c>
      <c r="BC47" s="1"/>
      <c r="BD47" s="1" t="s">
        <v>1433</v>
      </c>
      <c r="BE47" s="1">
        <v>45</v>
      </c>
    </row>
    <row r="48" spans="1:57" x14ac:dyDescent="0.3">
      <c r="A48" s="1" t="s">
        <v>1130</v>
      </c>
      <c r="B48" s="422">
        <v>44208.384098657407</v>
      </c>
      <c r="C48" s="422">
        <v>44208.385757233802</v>
      </c>
      <c r="D48" s="422">
        <v>44208</v>
      </c>
      <c r="E48" s="1" t="s">
        <v>1247</v>
      </c>
      <c r="F48" s="1" t="s">
        <v>47</v>
      </c>
      <c r="G48" s="422">
        <v>44208</v>
      </c>
      <c r="H48" s="1" t="s">
        <v>552</v>
      </c>
      <c r="I48" s="1" t="s">
        <v>604</v>
      </c>
      <c r="J48" s="1" t="s">
        <v>604</v>
      </c>
      <c r="K48" s="1" t="s">
        <v>1035</v>
      </c>
      <c r="L48" s="1" t="s">
        <v>824</v>
      </c>
      <c r="M48" s="1" t="s">
        <v>1268</v>
      </c>
      <c r="N48" s="1">
        <v>1</v>
      </c>
      <c r="O48" s="1">
        <v>1</v>
      </c>
      <c r="P48" s="1">
        <v>0</v>
      </c>
      <c r="Q48" s="1">
        <v>0</v>
      </c>
      <c r="R48" s="1">
        <v>0</v>
      </c>
      <c r="S48" s="1">
        <v>0</v>
      </c>
      <c r="T48" s="1">
        <v>0</v>
      </c>
      <c r="U48" s="1">
        <v>0</v>
      </c>
      <c r="V48" s="1">
        <v>0</v>
      </c>
      <c r="W48" s="1">
        <v>0</v>
      </c>
      <c r="X48" s="1" t="s">
        <v>298</v>
      </c>
      <c r="Y48" s="1">
        <v>88</v>
      </c>
      <c r="Z48" s="1" t="s">
        <v>298</v>
      </c>
      <c r="AA48" s="1">
        <v>75</v>
      </c>
      <c r="AB48" s="1"/>
      <c r="AC48" s="1"/>
      <c r="AD48" s="1"/>
      <c r="AE48" s="1"/>
      <c r="AF48" s="1"/>
      <c r="AG48" s="1"/>
      <c r="AH48" s="1"/>
      <c r="AI48" s="1"/>
      <c r="AJ48" s="1"/>
      <c r="AK48" s="1"/>
      <c r="AL48" s="1"/>
      <c r="AM48" s="1"/>
      <c r="AN48" s="1"/>
      <c r="AO48" s="1"/>
      <c r="AP48" s="1"/>
      <c r="AQ48" s="1"/>
      <c r="AR48" s="1" t="s">
        <v>46</v>
      </c>
      <c r="AS48" s="1" t="s">
        <v>1296</v>
      </c>
      <c r="AT48" s="1"/>
      <c r="AU48" s="1" t="s">
        <v>46</v>
      </c>
      <c r="AV48" s="1" t="s">
        <v>1519</v>
      </c>
      <c r="AW48" s="1"/>
      <c r="AX48" s="1" t="s">
        <v>46</v>
      </c>
      <c r="AY48" s="1" t="s">
        <v>1056</v>
      </c>
      <c r="AZ48" s="150"/>
      <c r="BA48" s="1" t="s">
        <v>1067</v>
      </c>
      <c r="BB48" s="1" t="s">
        <v>1076</v>
      </c>
      <c r="BC48" s="1"/>
      <c r="BD48" s="1" t="s">
        <v>1433</v>
      </c>
      <c r="BE48" s="1">
        <v>46</v>
      </c>
    </row>
    <row r="49" spans="1:57" x14ac:dyDescent="0.3">
      <c r="A49" s="1" t="s">
        <v>1131</v>
      </c>
      <c r="B49" s="422">
        <v>44208.386436898152</v>
      </c>
      <c r="C49" s="422">
        <v>44208.38846559028</v>
      </c>
      <c r="D49" s="422">
        <v>44208</v>
      </c>
      <c r="E49" s="1" t="s">
        <v>1247</v>
      </c>
      <c r="F49" s="1" t="s">
        <v>47</v>
      </c>
      <c r="G49" s="422">
        <v>44208</v>
      </c>
      <c r="H49" s="1" t="s">
        <v>552</v>
      </c>
      <c r="I49" s="1" t="s">
        <v>604</v>
      </c>
      <c r="J49" s="1" t="s">
        <v>604</v>
      </c>
      <c r="K49" s="1" t="s">
        <v>1035</v>
      </c>
      <c r="L49" s="1" t="s">
        <v>824</v>
      </c>
      <c r="M49" s="1" t="s">
        <v>1268</v>
      </c>
      <c r="N49" s="1">
        <v>1</v>
      </c>
      <c r="O49" s="1">
        <v>1</v>
      </c>
      <c r="P49" s="1">
        <v>0</v>
      </c>
      <c r="Q49" s="1">
        <v>0</v>
      </c>
      <c r="R49" s="1">
        <v>0</v>
      </c>
      <c r="S49" s="1">
        <v>0</v>
      </c>
      <c r="T49" s="1">
        <v>0</v>
      </c>
      <c r="U49" s="1">
        <v>0</v>
      </c>
      <c r="V49" s="1">
        <v>0</v>
      </c>
      <c r="W49" s="1">
        <v>0</v>
      </c>
      <c r="X49" s="1" t="s">
        <v>298</v>
      </c>
      <c r="Y49" s="1">
        <v>88</v>
      </c>
      <c r="Z49" s="1" t="s">
        <v>298</v>
      </c>
      <c r="AA49" s="1">
        <v>75</v>
      </c>
      <c r="AB49" s="1"/>
      <c r="AC49" s="1"/>
      <c r="AD49" s="1"/>
      <c r="AE49" s="1"/>
      <c r="AF49" s="1"/>
      <c r="AG49" s="1"/>
      <c r="AH49" s="1"/>
      <c r="AI49" s="1"/>
      <c r="AJ49" s="1"/>
      <c r="AK49" s="1"/>
      <c r="AL49" s="1"/>
      <c r="AM49" s="1"/>
      <c r="AN49" s="1"/>
      <c r="AO49" s="1"/>
      <c r="AP49" s="1"/>
      <c r="AQ49" s="1"/>
      <c r="AR49" s="1" t="s">
        <v>46</v>
      </c>
      <c r="AS49" s="1" t="s">
        <v>1296</v>
      </c>
      <c r="AT49" s="1"/>
      <c r="AU49" s="1" t="s">
        <v>46</v>
      </c>
      <c r="AV49" s="1" t="s">
        <v>1519</v>
      </c>
      <c r="AW49" s="1"/>
      <c r="AX49" s="1" t="s">
        <v>46</v>
      </c>
      <c r="AY49" s="1" t="s">
        <v>1056</v>
      </c>
      <c r="AZ49" s="136"/>
      <c r="BA49" s="1" t="s">
        <v>1067</v>
      </c>
      <c r="BB49" s="1" t="s">
        <v>1076</v>
      </c>
      <c r="BC49" s="1"/>
      <c r="BD49" s="1" t="s">
        <v>1433</v>
      </c>
      <c r="BE49" s="1">
        <v>47</v>
      </c>
    </row>
    <row r="50" spans="1:57" x14ac:dyDescent="0.3">
      <c r="A50" s="1" t="s">
        <v>1132</v>
      </c>
      <c r="B50" s="422">
        <v>44208.389236898147</v>
      </c>
      <c r="C50" s="422">
        <v>44208.391058634261</v>
      </c>
      <c r="D50" s="422">
        <v>44208</v>
      </c>
      <c r="E50" s="1" t="s">
        <v>1247</v>
      </c>
      <c r="F50" s="1" t="s">
        <v>47</v>
      </c>
      <c r="G50" s="422">
        <v>44208</v>
      </c>
      <c r="H50" s="1" t="s">
        <v>552</v>
      </c>
      <c r="I50" s="1" t="s">
        <v>604</v>
      </c>
      <c r="J50" s="1" t="s">
        <v>604</v>
      </c>
      <c r="K50" s="1" t="s">
        <v>1035</v>
      </c>
      <c r="L50" s="1" t="s">
        <v>824</v>
      </c>
      <c r="M50" s="1" t="s">
        <v>61</v>
      </c>
      <c r="N50" s="1">
        <v>1</v>
      </c>
      <c r="O50" s="1">
        <v>0</v>
      </c>
      <c r="P50" s="1">
        <v>0</v>
      </c>
      <c r="Q50" s="1">
        <v>0</v>
      </c>
      <c r="R50" s="1">
        <v>0</v>
      </c>
      <c r="S50" s="1">
        <v>0</v>
      </c>
      <c r="T50" s="1">
        <v>0</v>
      </c>
      <c r="U50" s="1">
        <v>0</v>
      </c>
      <c r="V50" s="1">
        <v>0</v>
      </c>
      <c r="W50" s="1">
        <v>0</v>
      </c>
      <c r="X50" s="1" t="s">
        <v>298</v>
      </c>
      <c r="Y50" s="1">
        <v>88</v>
      </c>
      <c r="Z50" s="1"/>
      <c r="AA50" s="1"/>
      <c r="AB50" s="1"/>
      <c r="AC50" s="1"/>
      <c r="AD50" s="1"/>
      <c r="AE50" s="1"/>
      <c r="AF50" s="1"/>
      <c r="AG50" s="1"/>
      <c r="AH50" s="1"/>
      <c r="AI50" s="1"/>
      <c r="AJ50" s="1"/>
      <c r="AK50" s="1"/>
      <c r="AL50" s="1"/>
      <c r="AM50" s="1"/>
      <c r="AN50" s="1"/>
      <c r="AO50" s="1"/>
      <c r="AP50" s="1"/>
      <c r="AQ50" s="1"/>
      <c r="AR50" s="1" t="s">
        <v>46</v>
      </c>
      <c r="AS50" s="1" t="s">
        <v>1296</v>
      </c>
      <c r="AT50" s="1"/>
      <c r="AU50" s="1" t="s">
        <v>46</v>
      </c>
      <c r="AV50" s="1" t="s">
        <v>1519</v>
      </c>
      <c r="AW50" s="1"/>
      <c r="AX50" s="1" t="s">
        <v>46</v>
      </c>
      <c r="AY50" s="1" t="s">
        <v>1056</v>
      </c>
      <c r="AZ50" s="137"/>
      <c r="BA50" s="1" t="s">
        <v>1067</v>
      </c>
      <c r="BB50" s="1" t="s">
        <v>1076</v>
      </c>
      <c r="BC50" s="1"/>
      <c r="BD50" s="1" t="s">
        <v>1433</v>
      </c>
      <c r="BE50" s="1">
        <v>48</v>
      </c>
    </row>
    <row r="51" spans="1:57" x14ac:dyDescent="0.3">
      <c r="A51" s="1" t="s">
        <v>1133</v>
      </c>
      <c r="B51" s="422">
        <v>44208.391760694452</v>
      </c>
      <c r="C51" s="422">
        <v>44208.393278298608</v>
      </c>
      <c r="D51" s="422">
        <v>44208</v>
      </c>
      <c r="E51" s="1" t="s">
        <v>1247</v>
      </c>
      <c r="F51" s="1" t="s">
        <v>47</v>
      </c>
      <c r="G51" s="422">
        <v>44208</v>
      </c>
      <c r="H51" s="1" t="s">
        <v>552</v>
      </c>
      <c r="I51" s="1" t="s">
        <v>604</v>
      </c>
      <c r="J51" s="1" t="s">
        <v>604</v>
      </c>
      <c r="K51" s="1" t="s">
        <v>1035</v>
      </c>
      <c r="L51" s="1" t="s">
        <v>824</v>
      </c>
      <c r="M51" s="1" t="s">
        <v>61</v>
      </c>
      <c r="N51" s="1">
        <v>1</v>
      </c>
      <c r="O51" s="1">
        <v>0</v>
      </c>
      <c r="P51" s="1">
        <v>0</v>
      </c>
      <c r="Q51" s="1">
        <v>0</v>
      </c>
      <c r="R51" s="1">
        <v>0</v>
      </c>
      <c r="S51" s="1">
        <v>0</v>
      </c>
      <c r="T51" s="1">
        <v>0</v>
      </c>
      <c r="U51" s="1">
        <v>0</v>
      </c>
      <c r="V51" s="1">
        <v>0</v>
      </c>
      <c r="W51" s="1">
        <v>0</v>
      </c>
      <c r="X51" s="1" t="s">
        <v>298</v>
      </c>
      <c r="Y51" s="1">
        <v>88</v>
      </c>
      <c r="Z51" s="1"/>
      <c r="AA51" s="1"/>
      <c r="AB51" s="1"/>
      <c r="AC51" s="1"/>
      <c r="AD51" s="1"/>
      <c r="AE51" s="1"/>
      <c r="AF51" s="1"/>
      <c r="AG51" s="1"/>
      <c r="AH51" s="1"/>
      <c r="AI51" s="1"/>
      <c r="AJ51" s="1"/>
      <c r="AK51" s="1"/>
      <c r="AL51" s="1"/>
      <c r="AM51" s="1"/>
      <c r="AN51" s="1"/>
      <c r="AO51" s="1"/>
      <c r="AP51" s="1"/>
      <c r="AQ51" s="1"/>
      <c r="AR51" s="1" t="s">
        <v>46</v>
      </c>
      <c r="AS51" s="1" t="s">
        <v>1296</v>
      </c>
      <c r="AT51" s="1"/>
      <c r="AU51" s="1" t="s">
        <v>46</v>
      </c>
      <c r="AV51" s="1" t="s">
        <v>1519</v>
      </c>
      <c r="AW51" s="1"/>
      <c r="AX51" s="1" t="s">
        <v>46</v>
      </c>
      <c r="AY51" s="1" t="s">
        <v>1056</v>
      </c>
      <c r="AZ51" s="136"/>
      <c r="BA51" s="1" t="s">
        <v>1067</v>
      </c>
      <c r="BB51" s="1" t="s">
        <v>1076</v>
      </c>
      <c r="BC51" s="1"/>
      <c r="BD51" s="1" t="s">
        <v>1433</v>
      </c>
      <c r="BE51" s="1">
        <v>49</v>
      </c>
    </row>
    <row r="52" spans="1:57" x14ac:dyDescent="0.3">
      <c r="A52" s="1" t="s">
        <v>1134</v>
      </c>
      <c r="B52" s="422">
        <v>44208.397610023152</v>
      </c>
      <c r="C52" s="422">
        <v>44208.399439710651</v>
      </c>
      <c r="D52" s="422">
        <v>44208</v>
      </c>
      <c r="E52" s="1" t="s">
        <v>1247</v>
      </c>
      <c r="F52" s="1" t="s">
        <v>47</v>
      </c>
      <c r="G52" s="422">
        <v>44208</v>
      </c>
      <c r="H52" s="1" t="s">
        <v>552</v>
      </c>
      <c r="I52" s="1" t="s">
        <v>604</v>
      </c>
      <c r="J52" s="1" t="s">
        <v>604</v>
      </c>
      <c r="K52" s="1" t="s">
        <v>1035</v>
      </c>
      <c r="L52" s="1" t="s">
        <v>824</v>
      </c>
      <c r="M52" s="1" t="s">
        <v>825</v>
      </c>
      <c r="N52" s="1">
        <v>0</v>
      </c>
      <c r="O52" s="1">
        <v>0</v>
      </c>
      <c r="P52" s="1">
        <v>0</v>
      </c>
      <c r="Q52" s="1">
        <v>0</v>
      </c>
      <c r="R52" s="1">
        <v>0</v>
      </c>
      <c r="S52" s="1">
        <v>0</v>
      </c>
      <c r="T52" s="1">
        <v>0</v>
      </c>
      <c r="U52" s="1">
        <v>0</v>
      </c>
      <c r="V52" s="1">
        <v>1</v>
      </c>
      <c r="W52" s="1">
        <v>0</v>
      </c>
      <c r="X52" s="1"/>
      <c r="Y52" s="1"/>
      <c r="Z52" s="1"/>
      <c r="AA52" s="1"/>
      <c r="AB52" s="1"/>
      <c r="AC52" s="1"/>
      <c r="AD52" s="1"/>
      <c r="AE52" s="1"/>
      <c r="AF52" s="1"/>
      <c r="AG52" s="1"/>
      <c r="AH52" s="1"/>
      <c r="AI52" s="1"/>
      <c r="AJ52" s="1"/>
      <c r="AK52" s="1"/>
      <c r="AL52" s="1"/>
      <c r="AM52" s="1"/>
      <c r="AN52" s="1"/>
      <c r="AO52" s="1"/>
      <c r="AP52" s="1" t="s">
        <v>46</v>
      </c>
      <c r="AQ52" s="1">
        <v>50</v>
      </c>
      <c r="AR52" s="1" t="s">
        <v>294</v>
      </c>
      <c r="AS52" s="1"/>
      <c r="AT52" s="1"/>
      <c r="AU52" s="1" t="s">
        <v>294</v>
      </c>
      <c r="AV52" s="1"/>
      <c r="AW52" s="1"/>
      <c r="AX52" s="1" t="s">
        <v>294</v>
      </c>
      <c r="AY52" s="1"/>
      <c r="AZ52" s="137"/>
      <c r="BA52" s="1" t="s">
        <v>1067</v>
      </c>
      <c r="BB52" s="1" t="s">
        <v>1076</v>
      </c>
      <c r="BC52" s="1"/>
      <c r="BD52" s="1" t="s">
        <v>1444</v>
      </c>
      <c r="BE52" s="1">
        <v>50</v>
      </c>
    </row>
    <row r="53" spans="1:57" x14ac:dyDescent="0.3">
      <c r="A53" s="1" t="s">
        <v>1135</v>
      </c>
      <c r="B53" s="422">
        <v>44208.40638774306</v>
      </c>
      <c r="C53" s="422">
        <v>44208.408065543983</v>
      </c>
      <c r="D53" s="422">
        <v>44208</v>
      </c>
      <c r="E53" s="1" t="s">
        <v>1247</v>
      </c>
      <c r="F53" s="1" t="s">
        <v>47</v>
      </c>
      <c r="G53" s="422">
        <v>44208</v>
      </c>
      <c r="H53" s="1" t="s">
        <v>552</v>
      </c>
      <c r="I53" s="1" t="s">
        <v>604</v>
      </c>
      <c r="J53" s="1" t="s">
        <v>604</v>
      </c>
      <c r="K53" s="1" t="s">
        <v>1035</v>
      </c>
      <c r="L53" s="1" t="s">
        <v>824</v>
      </c>
      <c r="M53" s="1" t="s">
        <v>59</v>
      </c>
      <c r="N53" s="1">
        <v>0</v>
      </c>
      <c r="O53" s="1">
        <v>0</v>
      </c>
      <c r="P53" s="1">
        <v>0</v>
      </c>
      <c r="Q53" s="1">
        <v>0</v>
      </c>
      <c r="R53" s="1">
        <v>1</v>
      </c>
      <c r="S53" s="1">
        <v>0</v>
      </c>
      <c r="T53" s="1">
        <v>0</v>
      </c>
      <c r="U53" s="1">
        <v>0</v>
      </c>
      <c r="V53" s="1">
        <v>0</v>
      </c>
      <c r="W53" s="1">
        <v>0</v>
      </c>
      <c r="X53" s="1"/>
      <c r="Y53" s="1"/>
      <c r="Z53" s="1"/>
      <c r="AA53" s="1"/>
      <c r="AB53" s="1"/>
      <c r="AC53" s="1"/>
      <c r="AD53" s="1"/>
      <c r="AE53" s="1"/>
      <c r="AF53" s="1"/>
      <c r="AG53" s="1"/>
      <c r="AH53" s="1" t="s">
        <v>298</v>
      </c>
      <c r="AI53" s="1">
        <v>150</v>
      </c>
      <c r="AJ53" s="1"/>
      <c r="AK53" s="1"/>
      <c r="AL53" s="1"/>
      <c r="AM53" s="1"/>
      <c r="AN53" s="1"/>
      <c r="AO53" s="1"/>
      <c r="AP53" s="1"/>
      <c r="AQ53" s="1"/>
      <c r="AR53" s="1" t="s">
        <v>46</v>
      </c>
      <c r="AS53" s="1" t="s">
        <v>1296</v>
      </c>
      <c r="AT53" s="1"/>
      <c r="AU53" s="1" t="s">
        <v>46</v>
      </c>
      <c r="AV53" s="1" t="s">
        <v>1519</v>
      </c>
      <c r="AW53" s="1"/>
      <c r="AX53" s="1" t="s">
        <v>46</v>
      </c>
      <c r="AY53" s="1" t="s">
        <v>1056</v>
      </c>
      <c r="AZ53" s="136"/>
      <c r="BA53" s="1" t="s">
        <v>1067</v>
      </c>
      <c r="BB53" s="1" t="s">
        <v>1076</v>
      </c>
      <c r="BC53" s="1"/>
      <c r="BD53" s="1" t="s">
        <v>1433</v>
      </c>
      <c r="BE53" s="1">
        <v>51</v>
      </c>
    </row>
    <row r="54" spans="1:57" x14ac:dyDescent="0.3">
      <c r="A54" s="1" t="s">
        <v>1136</v>
      </c>
      <c r="B54" s="422">
        <v>44207.580521539348</v>
      </c>
      <c r="C54" s="422">
        <v>44207.596169907411</v>
      </c>
      <c r="D54" s="422">
        <v>44207</v>
      </c>
      <c r="E54" s="1" t="s">
        <v>1246</v>
      </c>
      <c r="F54" s="1" t="s">
        <v>47</v>
      </c>
      <c r="G54" s="422">
        <v>44207</v>
      </c>
      <c r="H54" s="1" t="s">
        <v>548</v>
      </c>
      <c r="I54" s="1" t="s">
        <v>66</v>
      </c>
      <c r="J54" s="1" t="s">
        <v>66</v>
      </c>
      <c r="K54" s="1" t="s">
        <v>66</v>
      </c>
      <c r="L54" s="1" t="s">
        <v>824</v>
      </c>
      <c r="M54" s="1" t="s">
        <v>1269</v>
      </c>
      <c r="N54" s="1">
        <v>0</v>
      </c>
      <c r="O54" s="1">
        <v>0</v>
      </c>
      <c r="P54" s="1">
        <v>0</v>
      </c>
      <c r="Q54" s="1">
        <v>0</v>
      </c>
      <c r="R54" s="1">
        <v>0</v>
      </c>
      <c r="S54" s="1">
        <v>0</v>
      </c>
      <c r="T54" s="1">
        <v>1</v>
      </c>
      <c r="U54" s="1">
        <v>1</v>
      </c>
      <c r="V54" s="1">
        <v>0</v>
      </c>
      <c r="W54" s="1">
        <v>0</v>
      </c>
      <c r="X54" s="1"/>
      <c r="Y54" s="1"/>
      <c r="Z54" s="1"/>
      <c r="AA54" s="1"/>
      <c r="AB54" s="1"/>
      <c r="AC54" s="1"/>
      <c r="AD54" s="1"/>
      <c r="AE54" s="1"/>
      <c r="AF54" s="1"/>
      <c r="AG54" s="1"/>
      <c r="AH54" s="1"/>
      <c r="AI54" s="1"/>
      <c r="AJ54" s="1" t="s">
        <v>46</v>
      </c>
      <c r="AK54" s="1">
        <v>2000</v>
      </c>
      <c r="AL54" s="1" t="s">
        <v>46</v>
      </c>
      <c r="AM54" s="1">
        <v>200</v>
      </c>
      <c r="AN54" s="1"/>
      <c r="AO54" s="1"/>
      <c r="AP54" s="1"/>
      <c r="AQ54" s="1"/>
      <c r="AR54" s="1" t="s">
        <v>46</v>
      </c>
      <c r="AS54" s="1" t="s">
        <v>1036</v>
      </c>
      <c r="AT54" s="1"/>
      <c r="AU54" s="1" t="s">
        <v>46</v>
      </c>
      <c r="AV54" s="1" t="s">
        <v>1522</v>
      </c>
      <c r="AW54" s="1"/>
      <c r="AX54" s="1" t="s">
        <v>46</v>
      </c>
      <c r="AY54" s="1" t="s">
        <v>1360</v>
      </c>
      <c r="AZ54" s="137"/>
      <c r="BA54" s="1" t="s">
        <v>1389</v>
      </c>
      <c r="BB54" s="1" t="s">
        <v>1391</v>
      </c>
      <c r="BC54" s="1"/>
      <c r="BD54" s="1"/>
      <c r="BE54" s="1">
        <v>52</v>
      </c>
    </row>
    <row r="55" spans="1:57" x14ac:dyDescent="0.3">
      <c r="A55" s="1" t="s">
        <v>1137</v>
      </c>
      <c r="B55" s="422">
        <v>44207.596241782412</v>
      </c>
      <c r="C55" s="422">
        <v>44208.315879791669</v>
      </c>
      <c r="D55" s="422">
        <v>44207</v>
      </c>
      <c r="E55" s="1" t="s">
        <v>1246</v>
      </c>
      <c r="F55" s="1" t="s">
        <v>47</v>
      </c>
      <c r="G55" s="422">
        <v>44207</v>
      </c>
      <c r="H55" s="1" t="s">
        <v>548</v>
      </c>
      <c r="I55" s="1" t="s">
        <v>66</v>
      </c>
      <c r="J55" s="1" t="s">
        <v>66</v>
      </c>
      <c r="K55" s="1" t="s">
        <v>66</v>
      </c>
      <c r="L55" s="1" t="s">
        <v>824</v>
      </c>
      <c r="M55" s="1" t="s">
        <v>50</v>
      </c>
      <c r="N55" s="1">
        <v>0</v>
      </c>
      <c r="O55" s="1">
        <v>0</v>
      </c>
      <c r="P55" s="1">
        <v>0</v>
      </c>
      <c r="Q55" s="1">
        <v>0</v>
      </c>
      <c r="R55" s="1">
        <v>0</v>
      </c>
      <c r="S55" s="1">
        <v>0</v>
      </c>
      <c r="T55" s="1">
        <v>0</v>
      </c>
      <c r="U55" s="1">
        <v>0</v>
      </c>
      <c r="V55" s="1">
        <v>0</v>
      </c>
      <c r="W55" s="1">
        <v>1</v>
      </c>
      <c r="X55" s="1"/>
      <c r="Y55" s="1"/>
      <c r="Z55" s="1"/>
      <c r="AA55" s="1"/>
      <c r="AB55" s="1"/>
      <c r="AC55" s="1"/>
      <c r="AD55" s="1"/>
      <c r="AE55" s="1"/>
      <c r="AF55" s="1"/>
      <c r="AG55" s="1"/>
      <c r="AH55" s="1"/>
      <c r="AI55" s="1"/>
      <c r="AJ55" s="1"/>
      <c r="AK55" s="1"/>
      <c r="AL55" s="1"/>
      <c r="AM55" s="1"/>
      <c r="AN55" s="1" t="s">
        <v>46</v>
      </c>
      <c r="AO55" s="1">
        <v>1500</v>
      </c>
      <c r="AP55" s="1"/>
      <c r="AQ55" s="1"/>
      <c r="AR55" s="1" t="s">
        <v>46</v>
      </c>
      <c r="AS55" s="1" t="s">
        <v>1298</v>
      </c>
      <c r="AT55" s="1"/>
      <c r="AU55" s="1" t="s">
        <v>46</v>
      </c>
      <c r="AV55" s="1" t="s">
        <v>1523</v>
      </c>
      <c r="AW55" s="1"/>
      <c r="AX55" s="1" t="s">
        <v>46</v>
      </c>
      <c r="AY55" s="1" t="s">
        <v>942</v>
      </c>
      <c r="AZ55" s="137"/>
      <c r="BA55" s="1" t="s">
        <v>1389</v>
      </c>
      <c r="BB55" s="1" t="s">
        <v>1391</v>
      </c>
      <c r="BC55" s="1"/>
      <c r="BD55" s="1" t="s">
        <v>1445</v>
      </c>
      <c r="BE55" s="1">
        <v>53</v>
      </c>
    </row>
    <row r="56" spans="1:57" x14ac:dyDescent="0.3">
      <c r="A56" s="1" t="s">
        <v>1138</v>
      </c>
      <c r="B56" s="422">
        <v>44207.608977025462</v>
      </c>
      <c r="C56" s="422">
        <v>44207.612513842592</v>
      </c>
      <c r="D56" s="422">
        <v>44207</v>
      </c>
      <c r="E56" s="1" t="s">
        <v>1246</v>
      </c>
      <c r="F56" s="1" t="s">
        <v>47</v>
      </c>
      <c r="G56" s="422">
        <v>44207</v>
      </c>
      <c r="H56" s="1" t="s">
        <v>548</v>
      </c>
      <c r="I56" s="1" t="s">
        <v>66</v>
      </c>
      <c r="J56" s="1" t="s">
        <v>66</v>
      </c>
      <c r="K56" s="1" t="s">
        <v>66</v>
      </c>
      <c r="L56" s="1" t="s">
        <v>824</v>
      </c>
      <c r="M56" s="1" t="s">
        <v>50</v>
      </c>
      <c r="N56" s="1">
        <v>0</v>
      </c>
      <c r="O56" s="1">
        <v>0</v>
      </c>
      <c r="P56" s="1">
        <v>0</v>
      </c>
      <c r="Q56" s="1">
        <v>0</v>
      </c>
      <c r="R56" s="1">
        <v>0</v>
      </c>
      <c r="S56" s="1">
        <v>0</v>
      </c>
      <c r="T56" s="1">
        <v>0</v>
      </c>
      <c r="U56" s="1">
        <v>0</v>
      </c>
      <c r="V56" s="1">
        <v>0</v>
      </c>
      <c r="W56" s="1">
        <v>1</v>
      </c>
      <c r="X56" s="1"/>
      <c r="Y56" s="1"/>
      <c r="Z56" s="1"/>
      <c r="AA56" s="1"/>
      <c r="AB56" s="1"/>
      <c r="AC56" s="1"/>
      <c r="AD56" s="1"/>
      <c r="AE56" s="1"/>
      <c r="AF56" s="1"/>
      <c r="AG56" s="1"/>
      <c r="AH56" s="1"/>
      <c r="AI56" s="1"/>
      <c r="AJ56" s="1"/>
      <c r="AK56" s="1"/>
      <c r="AL56" s="1"/>
      <c r="AM56" s="1"/>
      <c r="AN56" s="1" t="s">
        <v>46</v>
      </c>
      <c r="AO56" s="1">
        <v>1500</v>
      </c>
      <c r="AP56" s="1"/>
      <c r="AQ56" s="1"/>
      <c r="AR56" s="1" t="s">
        <v>46</v>
      </c>
      <c r="AS56" s="1" t="s">
        <v>1299</v>
      </c>
      <c r="AT56" s="1"/>
      <c r="AU56" s="1" t="s">
        <v>46</v>
      </c>
      <c r="AV56" s="1" t="s">
        <v>1524</v>
      </c>
      <c r="AW56" s="1"/>
      <c r="AX56" s="1" t="s">
        <v>46</v>
      </c>
      <c r="AY56" s="1" t="s">
        <v>1361</v>
      </c>
      <c r="AZ56" s="137"/>
      <c r="BA56" s="1" t="s">
        <v>1389</v>
      </c>
      <c r="BB56" s="1" t="s">
        <v>1080</v>
      </c>
      <c r="BC56" s="1"/>
      <c r="BD56" s="1"/>
      <c r="BE56" s="1">
        <v>54</v>
      </c>
    </row>
    <row r="57" spans="1:57" x14ac:dyDescent="0.3">
      <c r="A57" s="1" t="s">
        <v>1139</v>
      </c>
      <c r="B57" s="422">
        <v>44207.612682314822</v>
      </c>
      <c r="C57" s="422">
        <v>44207.616414710646</v>
      </c>
      <c r="D57" s="422">
        <v>44207</v>
      </c>
      <c r="E57" s="1" t="s">
        <v>1246</v>
      </c>
      <c r="F57" s="1" t="s">
        <v>47</v>
      </c>
      <c r="G57" s="422">
        <v>44207</v>
      </c>
      <c r="H57" s="1" t="s">
        <v>548</v>
      </c>
      <c r="I57" s="1" t="s">
        <v>66</v>
      </c>
      <c r="J57" s="1" t="s">
        <v>66</v>
      </c>
      <c r="K57" s="1" t="s">
        <v>66</v>
      </c>
      <c r="L57" s="1" t="s">
        <v>824</v>
      </c>
      <c r="M57" s="1" t="s">
        <v>50</v>
      </c>
      <c r="N57" s="1">
        <v>0</v>
      </c>
      <c r="O57" s="1">
        <v>0</v>
      </c>
      <c r="P57" s="1">
        <v>0</v>
      </c>
      <c r="Q57" s="1">
        <v>0</v>
      </c>
      <c r="R57" s="1">
        <v>0</v>
      </c>
      <c r="S57" s="1">
        <v>0</v>
      </c>
      <c r="T57" s="1">
        <v>0</v>
      </c>
      <c r="U57" s="1">
        <v>0</v>
      </c>
      <c r="V57" s="1">
        <v>0</v>
      </c>
      <c r="W57" s="1">
        <v>1</v>
      </c>
      <c r="X57" s="1"/>
      <c r="Y57" s="1"/>
      <c r="Z57" s="1"/>
      <c r="AA57" s="1"/>
      <c r="AB57" s="1"/>
      <c r="AC57" s="1"/>
      <c r="AD57" s="1"/>
      <c r="AE57" s="1"/>
      <c r="AF57" s="1"/>
      <c r="AG57" s="1"/>
      <c r="AH57" s="1"/>
      <c r="AI57" s="1"/>
      <c r="AJ57" s="1"/>
      <c r="AK57" s="1"/>
      <c r="AL57" s="1"/>
      <c r="AM57" s="1"/>
      <c r="AN57" s="1" t="s">
        <v>46</v>
      </c>
      <c r="AO57" s="1">
        <v>1500</v>
      </c>
      <c r="AP57" s="1"/>
      <c r="AQ57" s="1"/>
      <c r="AR57" s="1" t="s">
        <v>46</v>
      </c>
      <c r="AS57" s="1" t="s">
        <v>1300</v>
      </c>
      <c r="AT57" s="1"/>
      <c r="AU57" s="1" t="s">
        <v>46</v>
      </c>
      <c r="AV57" s="1" t="s">
        <v>1525</v>
      </c>
      <c r="AW57" s="1"/>
      <c r="AX57" s="1" t="s">
        <v>46</v>
      </c>
      <c r="AY57" s="1" t="s">
        <v>1362</v>
      </c>
      <c r="AZ57" s="136"/>
      <c r="BA57" s="1" t="s">
        <v>1389</v>
      </c>
      <c r="BB57" s="1" t="s">
        <v>1392</v>
      </c>
      <c r="BC57" s="1"/>
      <c r="BD57" s="1"/>
      <c r="BE57" s="1">
        <v>55</v>
      </c>
    </row>
    <row r="58" spans="1:57" x14ac:dyDescent="0.3">
      <c r="A58" s="1" t="s">
        <v>1140</v>
      </c>
      <c r="B58" s="422">
        <v>44208.345889606477</v>
      </c>
      <c r="C58" s="422">
        <v>44208.34720069445</v>
      </c>
      <c r="D58" s="422">
        <v>44208</v>
      </c>
      <c r="E58" s="1" t="s">
        <v>1246</v>
      </c>
      <c r="F58" s="1" t="s">
        <v>47</v>
      </c>
      <c r="G58" s="422">
        <v>44208</v>
      </c>
      <c r="H58" s="1" t="s">
        <v>548</v>
      </c>
      <c r="I58" s="1" t="s">
        <v>66</v>
      </c>
      <c r="J58" s="1" t="s">
        <v>66</v>
      </c>
      <c r="K58" s="1" t="s">
        <v>66</v>
      </c>
      <c r="L58" s="1" t="s">
        <v>824</v>
      </c>
      <c r="M58" s="1" t="s">
        <v>50</v>
      </c>
      <c r="N58" s="1">
        <v>0</v>
      </c>
      <c r="O58" s="1">
        <v>0</v>
      </c>
      <c r="P58" s="1">
        <v>0</v>
      </c>
      <c r="Q58" s="1">
        <v>0</v>
      </c>
      <c r="R58" s="1">
        <v>0</v>
      </c>
      <c r="S58" s="1">
        <v>0</v>
      </c>
      <c r="T58" s="1">
        <v>0</v>
      </c>
      <c r="U58" s="1">
        <v>0</v>
      </c>
      <c r="V58" s="1">
        <v>0</v>
      </c>
      <c r="W58" s="1">
        <v>1</v>
      </c>
      <c r="X58" s="1"/>
      <c r="Y58" s="1"/>
      <c r="Z58" s="1"/>
      <c r="AA58" s="1"/>
      <c r="AB58" s="1"/>
      <c r="AC58" s="1"/>
      <c r="AD58" s="1"/>
      <c r="AE58" s="1"/>
      <c r="AF58" s="1"/>
      <c r="AG58" s="1"/>
      <c r="AH58" s="1"/>
      <c r="AI58" s="1"/>
      <c r="AJ58" s="1"/>
      <c r="AK58" s="1"/>
      <c r="AL58" s="1"/>
      <c r="AM58" s="1"/>
      <c r="AN58" s="1" t="s">
        <v>46</v>
      </c>
      <c r="AO58" s="1">
        <v>1500</v>
      </c>
      <c r="AP58" s="1"/>
      <c r="AQ58" s="1"/>
      <c r="AR58" s="1" t="s">
        <v>46</v>
      </c>
      <c r="AS58" s="1" t="s">
        <v>1301</v>
      </c>
      <c r="AT58" s="1"/>
      <c r="AU58" s="1" t="s">
        <v>46</v>
      </c>
      <c r="AV58" s="1" t="s">
        <v>1526</v>
      </c>
      <c r="AW58" s="1"/>
      <c r="AX58" s="1" t="s">
        <v>46</v>
      </c>
      <c r="AY58" s="1" t="s">
        <v>1358</v>
      </c>
      <c r="AZ58" s="137"/>
      <c r="BA58" s="1" t="s">
        <v>1389</v>
      </c>
      <c r="BB58" s="1" t="s">
        <v>1080</v>
      </c>
      <c r="BC58" s="1"/>
      <c r="BD58" s="1"/>
      <c r="BE58" s="1">
        <v>56</v>
      </c>
    </row>
    <row r="59" spans="1:57" x14ac:dyDescent="0.3">
      <c r="A59" s="1" t="s">
        <v>1141</v>
      </c>
      <c r="B59" s="422">
        <v>44208.347379120372</v>
      </c>
      <c r="C59" s="422">
        <v>44208.349861770832</v>
      </c>
      <c r="D59" s="422">
        <v>44208</v>
      </c>
      <c r="E59" s="1" t="s">
        <v>1246</v>
      </c>
      <c r="F59" s="1" t="s">
        <v>47</v>
      </c>
      <c r="G59" s="422">
        <v>44208</v>
      </c>
      <c r="H59" s="1" t="s">
        <v>548</v>
      </c>
      <c r="I59" s="1" t="s">
        <v>66</v>
      </c>
      <c r="J59" s="1" t="s">
        <v>66</v>
      </c>
      <c r="K59" s="1" t="s">
        <v>66</v>
      </c>
      <c r="L59" s="1" t="s">
        <v>824</v>
      </c>
      <c r="M59" s="1" t="s">
        <v>50</v>
      </c>
      <c r="N59" s="1">
        <v>0</v>
      </c>
      <c r="O59" s="1">
        <v>0</v>
      </c>
      <c r="P59" s="1">
        <v>0</v>
      </c>
      <c r="Q59" s="1">
        <v>0</v>
      </c>
      <c r="R59" s="1">
        <v>0</v>
      </c>
      <c r="S59" s="1">
        <v>0</v>
      </c>
      <c r="T59" s="1">
        <v>0</v>
      </c>
      <c r="U59" s="1">
        <v>0</v>
      </c>
      <c r="V59" s="1">
        <v>0</v>
      </c>
      <c r="W59" s="1">
        <v>1</v>
      </c>
      <c r="X59" s="1"/>
      <c r="Y59" s="1"/>
      <c r="Z59" s="1"/>
      <c r="AA59" s="1"/>
      <c r="AB59" s="1"/>
      <c r="AC59" s="1"/>
      <c r="AD59" s="1"/>
      <c r="AE59" s="1"/>
      <c r="AF59" s="1"/>
      <c r="AG59" s="1"/>
      <c r="AH59" s="1"/>
      <c r="AI59" s="1"/>
      <c r="AJ59" s="1"/>
      <c r="AK59" s="1"/>
      <c r="AL59" s="1"/>
      <c r="AM59" s="1"/>
      <c r="AN59" s="1" t="s">
        <v>46</v>
      </c>
      <c r="AO59" s="1">
        <v>1500</v>
      </c>
      <c r="AP59" s="1"/>
      <c r="AQ59" s="1"/>
      <c r="AR59" s="1" t="s">
        <v>46</v>
      </c>
      <c r="AS59" s="1" t="s">
        <v>1300</v>
      </c>
      <c r="AT59" s="1"/>
      <c r="AU59" s="1" t="s">
        <v>46</v>
      </c>
      <c r="AV59" s="1" t="s">
        <v>1527</v>
      </c>
      <c r="AW59" s="1"/>
      <c r="AX59" s="1" t="s">
        <v>46</v>
      </c>
      <c r="AY59" s="1" t="s">
        <v>1363</v>
      </c>
      <c r="AZ59" s="137"/>
      <c r="BA59" s="1" t="s">
        <v>1389</v>
      </c>
      <c r="BB59" s="1" t="s">
        <v>1391</v>
      </c>
      <c r="BC59" s="1"/>
      <c r="BD59" s="1"/>
      <c r="BE59" s="1">
        <v>57</v>
      </c>
    </row>
    <row r="60" spans="1:57" x14ac:dyDescent="0.3">
      <c r="A60" s="1" t="s">
        <v>1142</v>
      </c>
      <c r="B60" s="422">
        <v>44208.355565844897</v>
      </c>
      <c r="C60" s="422">
        <v>44208.358855254628</v>
      </c>
      <c r="D60" s="422">
        <v>44208</v>
      </c>
      <c r="E60" s="1" t="s">
        <v>1246</v>
      </c>
      <c r="F60" s="1" t="s">
        <v>47</v>
      </c>
      <c r="G60" s="422">
        <v>44208</v>
      </c>
      <c r="H60" s="1" t="s">
        <v>548</v>
      </c>
      <c r="I60" s="1" t="s">
        <v>66</v>
      </c>
      <c r="J60" s="1" t="s">
        <v>66</v>
      </c>
      <c r="K60" s="1" t="s">
        <v>66</v>
      </c>
      <c r="L60" s="1" t="s">
        <v>824</v>
      </c>
      <c r="M60" s="1" t="s">
        <v>1269</v>
      </c>
      <c r="N60" s="1">
        <v>0</v>
      </c>
      <c r="O60" s="1">
        <v>0</v>
      </c>
      <c r="P60" s="1">
        <v>0</v>
      </c>
      <c r="Q60" s="1">
        <v>0</v>
      </c>
      <c r="R60" s="1">
        <v>0</v>
      </c>
      <c r="S60" s="1">
        <v>0</v>
      </c>
      <c r="T60" s="1">
        <v>1</v>
      </c>
      <c r="U60" s="1">
        <v>1</v>
      </c>
      <c r="V60" s="1">
        <v>0</v>
      </c>
      <c r="W60" s="1">
        <v>0</v>
      </c>
      <c r="X60" s="1"/>
      <c r="Y60" s="1"/>
      <c r="Z60" s="1"/>
      <c r="AA60" s="1"/>
      <c r="AB60" s="1"/>
      <c r="AC60" s="1"/>
      <c r="AD60" s="1"/>
      <c r="AE60" s="1"/>
      <c r="AF60" s="1"/>
      <c r="AG60" s="1"/>
      <c r="AH60" s="1"/>
      <c r="AI60" s="1"/>
      <c r="AJ60" s="1" t="s">
        <v>46</v>
      </c>
      <c r="AK60" s="1">
        <v>2000</v>
      </c>
      <c r="AL60" s="1" t="s">
        <v>46</v>
      </c>
      <c r="AM60" s="1">
        <v>200</v>
      </c>
      <c r="AN60" s="1"/>
      <c r="AO60" s="1"/>
      <c r="AP60" s="1"/>
      <c r="AQ60" s="1"/>
      <c r="AR60" s="1" t="s">
        <v>46</v>
      </c>
      <c r="AS60" s="1" t="s">
        <v>1302</v>
      </c>
      <c r="AT60" s="1"/>
      <c r="AU60" s="1" t="s">
        <v>46</v>
      </c>
      <c r="AV60" s="1" t="s">
        <v>1528</v>
      </c>
      <c r="AW60" s="1"/>
      <c r="AX60" s="1" t="s">
        <v>46</v>
      </c>
      <c r="AY60" s="1" t="s">
        <v>1364</v>
      </c>
      <c r="AZ60" s="137"/>
      <c r="BA60" s="1" t="s">
        <v>1389</v>
      </c>
      <c r="BB60" s="1" t="s">
        <v>1391</v>
      </c>
      <c r="BC60" s="1"/>
      <c r="BD60" s="1" t="s">
        <v>1446</v>
      </c>
      <c r="BE60" s="1">
        <v>58</v>
      </c>
    </row>
    <row r="61" spans="1:57" x14ac:dyDescent="0.3">
      <c r="A61" s="1" t="s">
        <v>1143</v>
      </c>
      <c r="B61" s="422">
        <v>44208.359058182883</v>
      </c>
      <c r="C61" s="422">
        <v>44208.362949479168</v>
      </c>
      <c r="D61" s="422">
        <v>44208</v>
      </c>
      <c r="E61" s="1" t="s">
        <v>1246</v>
      </c>
      <c r="F61" s="1" t="s">
        <v>47</v>
      </c>
      <c r="G61" s="422">
        <v>44208</v>
      </c>
      <c r="H61" s="1" t="s">
        <v>548</v>
      </c>
      <c r="I61" s="1" t="s">
        <v>66</v>
      </c>
      <c r="J61" s="1" t="s">
        <v>66</v>
      </c>
      <c r="K61" s="1" t="s">
        <v>66</v>
      </c>
      <c r="L61" s="1" t="s">
        <v>824</v>
      </c>
      <c r="M61" s="1" t="s">
        <v>56</v>
      </c>
      <c r="N61" s="1">
        <v>0</v>
      </c>
      <c r="O61" s="1">
        <v>1</v>
      </c>
      <c r="P61" s="1">
        <v>0</v>
      </c>
      <c r="Q61" s="1">
        <v>0</v>
      </c>
      <c r="R61" s="1">
        <v>0</v>
      </c>
      <c r="S61" s="1">
        <v>0</v>
      </c>
      <c r="T61" s="1">
        <v>0</v>
      </c>
      <c r="U61" s="1">
        <v>0</v>
      </c>
      <c r="V61" s="1">
        <v>0</v>
      </c>
      <c r="W61" s="1">
        <v>0</v>
      </c>
      <c r="X61" s="1"/>
      <c r="Y61" s="1"/>
      <c r="Z61" s="1" t="s">
        <v>300</v>
      </c>
      <c r="AA61" s="1">
        <v>175</v>
      </c>
      <c r="AB61" s="1"/>
      <c r="AC61" s="1"/>
      <c r="AD61" s="1"/>
      <c r="AE61" s="1"/>
      <c r="AF61" s="1"/>
      <c r="AG61" s="1"/>
      <c r="AH61" s="1"/>
      <c r="AI61" s="1"/>
      <c r="AJ61" s="1"/>
      <c r="AK61" s="1"/>
      <c r="AL61" s="1"/>
      <c r="AM61" s="1"/>
      <c r="AN61" s="1"/>
      <c r="AO61" s="1"/>
      <c r="AP61" s="1"/>
      <c r="AQ61" s="1"/>
      <c r="AR61" s="1" t="s">
        <v>46</v>
      </c>
      <c r="AS61" s="1" t="s">
        <v>1296</v>
      </c>
      <c r="AT61" s="1"/>
      <c r="AU61" s="1" t="s">
        <v>46</v>
      </c>
      <c r="AV61" s="1" t="s">
        <v>121</v>
      </c>
      <c r="AW61" s="1" t="s">
        <v>1351</v>
      </c>
      <c r="AX61" s="1" t="s">
        <v>46</v>
      </c>
      <c r="AY61" s="1" t="s">
        <v>942</v>
      </c>
      <c r="AZ61" s="137"/>
      <c r="BA61" s="1" t="s">
        <v>1389</v>
      </c>
      <c r="BB61" s="1" t="s">
        <v>1393</v>
      </c>
      <c r="BC61" s="1"/>
      <c r="BD61" s="1" t="s">
        <v>1447</v>
      </c>
      <c r="BE61" s="1">
        <v>59</v>
      </c>
    </row>
    <row r="62" spans="1:57" x14ac:dyDescent="0.3">
      <c r="A62" s="1" t="s">
        <v>1144</v>
      </c>
      <c r="B62" s="422">
        <v>44208.364633032412</v>
      </c>
      <c r="C62" s="422">
        <v>44208.366001979171</v>
      </c>
      <c r="D62" s="422">
        <v>44208</v>
      </c>
      <c r="E62" s="1" t="s">
        <v>1246</v>
      </c>
      <c r="F62" s="1" t="s">
        <v>47</v>
      </c>
      <c r="G62" s="422">
        <v>44208</v>
      </c>
      <c r="H62" s="1" t="s">
        <v>548</v>
      </c>
      <c r="I62" s="1" t="s">
        <v>66</v>
      </c>
      <c r="J62" s="1" t="s">
        <v>66</v>
      </c>
      <c r="K62" s="1" t="s">
        <v>66</v>
      </c>
      <c r="L62" s="1" t="s">
        <v>824</v>
      </c>
      <c r="M62" s="1" t="s">
        <v>825</v>
      </c>
      <c r="N62" s="1">
        <v>0</v>
      </c>
      <c r="O62" s="1">
        <v>0</v>
      </c>
      <c r="P62" s="1">
        <v>0</v>
      </c>
      <c r="Q62" s="1">
        <v>0</v>
      </c>
      <c r="R62" s="1">
        <v>0</v>
      </c>
      <c r="S62" s="1">
        <v>0</v>
      </c>
      <c r="T62" s="1">
        <v>0</v>
      </c>
      <c r="U62" s="1">
        <v>0</v>
      </c>
      <c r="V62" s="1">
        <v>1</v>
      </c>
      <c r="W62" s="1">
        <v>0</v>
      </c>
      <c r="X62" s="1"/>
      <c r="Y62" s="1"/>
      <c r="Z62" s="1"/>
      <c r="AA62" s="1"/>
      <c r="AB62" s="1"/>
      <c r="AC62" s="1"/>
      <c r="AD62" s="1"/>
      <c r="AE62" s="1"/>
      <c r="AF62" s="1"/>
      <c r="AG62" s="1"/>
      <c r="AH62" s="1"/>
      <c r="AI62" s="1"/>
      <c r="AJ62" s="1"/>
      <c r="AK62" s="1"/>
      <c r="AL62" s="1"/>
      <c r="AM62" s="1"/>
      <c r="AN62" s="1"/>
      <c r="AO62" s="1"/>
      <c r="AP62" s="1" t="s">
        <v>46</v>
      </c>
      <c r="AQ62" s="1">
        <v>100</v>
      </c>
      <c r="AR62" s="1" t="s">
        <v>46</v>
      </c>
      <c r="AS62" s="1" t="s">
        <v>1042</v>
      </c>
      <c r="AT62" s="1"/>
      <c r="AU62" s="1" t="s">
        <v>294</v>
      </c>
      <c r="AV62" s="1"/>
      <c r="AW62" s="1"/>
      <c r="AX62" s="1" t="s">
        <v>46</v>
      </c>
      <c r="AY62" s="1" t="s">
        <v>1365</v>
      </c>
      <c r="AZ62" s="136"/>
      <c r="BA62" s="1" t="s">
        <v>1389</v>
      </c>
      <c r="BB62" s="1" t="s">
        <v>1080</v>
      </c>
      <c r="BC62" s="1"/>
      <c r="BD62" s="1"/>
      <c r="BE62" s="1">
        <v>60</v>
      </c>
    </row>
    <row r="63" spans="1:57" x14ac:dyDescent="0.3">
      <c r="A63" s="1" t="s">
        <v>1145</v>
      </c>
      <c r="B63" s="422">
        <v>44208.366209641201</v>
      </c>
      <c r="C63" s="422">
        <v>44208.368505486113</v>
      </c>
      <c r="D63" s="422">
        <v>44208</v>
      </c>
      <c r="E63" s="1" t="s">
        <v>1246</v>
      </c>
      <c r="F63" s="1" t="s">
        <v>47</v>
      </c>
      <c r="G63" s="422">
        <v>44208</v>
      </c>
      <c r="H63" s="1" t="s">
        <v>548</v>
      </c>
      <c r="I63" s="1" t="s">
        <v>66</v>
      </c>
      <c r="J63" s="1" t="s">
        <v>66</v>
      </c>
      <c r="K63" s="1" t="s">
        <v>66</v>
      </c>
      <c r="L63" s="1" t="s">
        <v>824</v>
      </c>
      <c r="M63" s="1" t="s">
        <v>825</v>
      </c>
      <c r="N63" s="1">
        <v>0</v>
      </c>
      <c r="O63" s="1">
        <v>0</v>
      </c>
      <c r="P63" s="1">
        <v>0</v>
      </c>
      <c r="Q63" s="1">
        <v>0</v>
      </c>
      <c r="R63" s="1">
        <v>0</v>
      </c>
      <c r="S63" s="1">
        <v>0</v>
      </c>
      <c r="T63" s="1">
        <v>0</v>
      </c>
      <c r="U63" s="1">
        <v>0</v>
      </c>
      <c r="V63" s="1">
        <v>1</v>
      </c>
      <c r="W63" s="1">
        <v>0</v>
      </c>
      <c r="X63" s="1"/>
      <c r="Y63" s="1"/>
      <c r="Z63" s="1"/>
      <c r="AA63" s="1"/>
      <c r="AB63" s="1"/>
      <c r="AC63" s="1"/>
      <c r="AD63" s="1"/>
      <c r="AE63" s="1"/>
      <c r="AF63" s="1"/>
      <c r="AG63" s="1"/>
      <c r="AH63" s="1"/>
      <c r="AI63" s="1"/>
      <c r="AJ63" s="1"/>
      <c r="AK63" s="1"/>
      <c r="AL63" s="1"/>
      <c r="AM63" s="1"/>
      <c r="AN63" s="1"/>
      <c r="AO63" s="1"/>
      <c r="AP63" s="1" t="s">
        <v>46</v>
      </c>
      <c r="AQ63" s="1">
        <v>100</v>
      </c>
      <c r="AR63" s="1" t="s">
        <v>46</v>
      </c>
      <c r="AS63" s="1" t="s">
        <v>934</v>
      </c>
      <c r="AT63" s="1"/>
      <c r="AU63" s="1" t="s">
        <v>46</v>
      </c>
      <c r="AV63" s="1" t="s">
        <v>936</v>
      </c>
      <c r="AW63" s="1"/>
      <c r="AX63" s="1" t="s">
        <v>46</v>
      </c>
      <c r="AY63" s="1" t="s">
        <v>942</v>
      </c>
      <c r="AZ63" s="136"/>
      <c r="BA63" s="1" t="s">
        <v>1067</v>
      </c>
      <c r="BB63" s="1" t="s">
        <v>1387</v>
      </c>
      <c r="BC63" s="1"/>
      <c r="BD63" s="1"/>
      <c r="BE63" s="1">
        <v>61</v>
      </c>
    </row>
    <row r="64" spans="1:57" x14ac:dyDescent="0.3">
      <c r="A64" s="1" t="s">
        <v>1146</v>
      </c>
      <c r="B64" s="422">
        <v>44208.369018703706</v>
      </c>
      <c r="C64" s="422">
        <v>44208.371238969907</v>
      </c>
      <c r="D64" s="422">
        <v>44208</v>
      </c>
      <c r="E64" s="1" t="s">
        <v>1246</v>
      </c>
      <c r="F64" s="1" t="s">
        <v>47</v>
      </c>
      <c r="G64" s="422">
        <v>44208</v>
      </c>
      <c r="H64" s="1" t="s">
        <v>548</v>
      </c>
      <c r="I64" s="1" t="s">
        <v>66</v>
      </c>
      <c r="J64" s="1" t="s">
        <v>66</v>
      </c>
      <c r="K64" s="1" t="s">
        <v>66</v>
      </c>
      <c r="L64" s="1" t="s">
        <v>824</v>
      </c>
      <c r="M64" s="1" t="s">
        <v>49</v>
      </c>
      <c r="N64" s="1">
        <v>0</v>
      </c>
      <c r="O64" s="1">
        <v>0</v>
      </c>
      <c r="P64" s="1">
        <v>0</v>
      </c>
      <c r="Q64" s="1">
        <v>0</v>
      </c>
      <c r="R64" s="1">
        <v>0</v>
      </c>
      <c r="S64" s="1">
        <v>1</v>
      </c>
      <c r="T64" s="1">
        <v>0</v>
      </c>
      <c r="U64" s="1">
        <v>0</v>
      </c>
      <c r="V64" s="1">
        <v>0</v>
      </c>
      <c r="W64" s="1">
        <v>0</v>
      </c>
      <c r="X64" s="1"/>
      <c r="Y64" s="1"/>
      <c r="Z64" s="1"/>
      <c r="AA64" s="1"/>
      <c r="AB64" s="1"/>
      <c r="AC64" s="1"/>
      <c r="AD64" s="1" t="s">
        <v>46</v>
      </c>
      <c r="AE64" s="1">
        <v>1500</v>
      </c>
      <c r="AF64" s="1"/>
      <c r="AG64" s="1"/>
      <c r="AH64" s="1"/>
      <c r="AI64" s="1"/>
      <c r="AJ64" s="1"/>
      <c r="AK64" s="1"/>
      <c r="AL64" s="1"/>
      <c r="AM64" s="1"/>
      <c r="AN64" s="1"/>
      <c r="AO64" s="1"/>
      <c r="AP64" s="1"/>
      <c r="AQ64" s="1"/>
      <c r="AR64" s="1" t="s">
        <v>46</v>
      </c>
      <c r="AS64" s="1" t="s">
        <v>1303</v>
      </c>
      <c r="AT64" s="1"/>
      <c r="AU64" s="1" t="s">
        <v>46</v>
      </c>
      <c r="AV64" s="1" t="s">
        <v>1528</v>
      </c>
      <c r="AW64" s="1"/>
      <c r="AX64" s="1" t="s">
        <v>294</v>
      </c>
      <c r="AY64" s="1"/>
      <c r="AZ64" s="136"/>
      <c r="BA64" s="1" t="s">
        <v>1067</v>
      </c>
      <c r="BB64" s="1" t="s">
        <v>121</v>
      </c>
      <c r="BC64" s="1" t="s">
        <v>1484</v>
      </c>
      <c r="BD64" s="1"/>
      <c r="BE64" s="1">
        <v>62</v>
      </c>
    </row>
    <row r="65" spans="1:57" x14ac:dyDescent="0.3">
      <c r="A65" s="1" t="s">
        <v>1147</v>
      </c>
      <c r="B65" s="422">
        <v>44208.37147150463</v>
      </c>
      <c r="C65" s="422">
        <v>44208.373742592586</v>
      </c>
      <c r="D65" s="422">
        <v>44208</v>
      </c>
      <c r="E65" s="1" t="s">
        <v>1246</v>
      </c>
      <c r="F65" s="1" t="s">
        <v>47</v>
      </c>
      <c r="G65" s="422">
        <v>44208</v>
      </c>
      <c r="H65" s="1" t="s">
        <v>548</v>
      </c>
      <c r="I65" s="1" t="s">
        <v>66</v>
      </c>
      <c r="J65" s="1" t="s">
        <v>66</v>
      </c>
      <c r="K65" s="1" t="s">
        <v>66</v>
      </c>
      <c r="L65" s="1" t="s">
        <v>824</v>
      </c>
      <c r="M65" s="1" t="s">
        <v>825</v>
      </c>
      <c r="N65" s="1">
        <v>0</v>
      </c>
      <c r="O65" s="1">
        <v>0</v>
      </c>
      <c r="P65" s="1">
        <v>0</v>
      </c>
      <c r="Q65" s="1">
        <v>0</v>
      </c>
      <c r="R65" s="1">
        <v>0</v>
      </c>
      <c r="S65" s="1">
        <v>0</v>
      </c>
      <c r="T65" s="1">
        <v>0</v>
      </c>
      <c r="U65" s="1">
        <v>0</v>
      </c>
      <c r="V65" s="1">
        <v>1</v>
      </c>
      <c r="W65" s="1">
        <v>0</v>
      </c>
      <c r="X65" s="1"/>
      <c r="Y65" s="1"/>
      <c r="Z65" s="1"/>
      <c r="AA65" s="1"/>
      <c r="AB65" s="1"/>
      <c r="AC65" s="1"/>
      <c r="AD65" s="1"/>
      <c r="AE65" s="1"/>
      <c r="AF65" s="1"/>
      <c r="AG65" s="1"/>
      <c r="AH65" s="1"/>
      <c r="AI65" s="1"/>
      <c r="AJ65" s="1"/>
      <c r="AK65" s="1"/>
      <c r="AL65" s="1"/>
      <c r="AM65" s="1"/>
      <c r="AN65" s="1"/>
      <c r="AO65" s="1"/>
      <c r="AP65" s="1" t="s">
        <v>46</v>
      </c>
      <c r="AQ65" s="1">
        <v>100</v>
      </c>
      <c r="AR65" s="1" t="s">
        <v>46</v>
      </c>
      <c r="AS65" s="1" t="s">
        <v>1036</v>
      </c>
      <c r="AT65" s="1"/>
      <c r="AU65" s="1" t="s">
        <v>46</v>
      </c>
      <c r="AV65" s="1" t="s">
        <v>1519</v>
      </c>
      <c r="AW65" s="1"/>
      <c r="AX65" s="1" t="s">
        <v>46</v>
      </c>
      <c r="AY65" s="1" t="s">
        <v>1356</v>
      </c>
      <c r="AZ65" s="136"/>
      <c r="BA65" s="1" t="s">
        <v>1389</v>
      </c>
      <c r="BB65" s="1" t="s">
        <v>1394</v>
      </c>
      <c r="BC65" s="1"/>
      <c r="BD65" s="1"/>
      <c r="BE65" s="1">
        <v>63</v>
      </c>
    </row>
    <row r="66" spans="1:57" x14ac:dyDescent="0.3">
      <c r="A66" s="1" t="s">
        <v>1148</v>
      </c>
      <c r="B66" s="422">
        <v>44208.373939456018</v>
      </c>
      <c r="C66" s="422">
        <v>44208.378398078712</v>
      </c>
      <c r="D66" s="422">
        <v>44208</v>
      </c>
      <c r="E66" s="1" t="s">
        <v>1246</v>
      </c>
      <c r="F66" s="1" t="s">
        <v>47</v>
      </c>
      <c r="G66" s="422">
        <v>44208</v>
      </c>
      <c r="H66" s="1" t="s">
        <v>548</v>
      </c>
      <c r="I66" s="1" t="s">
        <v>66</v>
      </c>
      <c r="J66" s="1" t="s">
        <v>66</v>
      </c>
      <c r="K66" s="1" t="s">
        <v>66</v>
      </c>
      <c r="L66" s="1" t="s">
        <v>824</v>
      </c>
      <c r="M66" s="1" t="s">
        <v>1270</v>
      </c>
      <c r="N66" s="1">
        <v>0</v>
      </c>
      <c r="O66" s="1">
        <v>0</v>
      </c>
      <c r="P66" s="1">
        <v>1</v>
      </c>
      <c r="Q66" s="1">
        <v>0</v>
      </c>
      <c r="R66" s="1">
        <v>0</v>
      </c>
      <c r="S66" s="1">
        <v>0</v>
      </c>
      <c r="T66" s="1">
        <v>1</v>
      </c>
      <c r="U66" s="1">
        <v>1</v>
      </c>
      <c r="V66" s="1">
        <v>0</v>
      </c>
      <c r="W66" s="1">
        <v>0</v>
      </c>
      <c r="X66" s="1"/>
      <c r="Y66" s="1"/>
      <c r="Z66" s="1"/>
      <c r="AA66" s="1"/>
      <c r="AB66" s="1" t="s">
        <v>300</v>
      </c>
      <c r="AC66" s="1">
        <v>300</v>
      </c>
      <c r="AD66" s="1"/>
      <c r="AE66" s="1"/>
      <c r="AF66" s="1"/>
      <c r="AG66" s="1"/>
      <c r="AH66" s="1"/>
      <c r="AI66" s="1"/>
      <c r="AJ66" s="1" t="s">
        <v>46</v>
      </c>
      <c r="AK66" s="1">
        <v>2000</v>
      </c>
      <c r="AL66" s="1" t="s">
        <v>46</v>
      </c>
      <c r="AM66" s="1">
        <v>200</v>
      </c>
      <c r="AN66" s="1"/>
      <c r="AO66" s="1"/>
      <c r="AP66" s="1"/>
      <c r="AQ66" s="1"/>
      <c r="AR66" s="1" t="s">
        <v>46</v>
      </c>
      <c r="AS66" s="1" t="s">
        <v>1304</v>
      </c>
      <c r="AT66" s="1"/>
      <c r="AU66" s="1" t="s">
        <v>46</v>
      </c>
      <c r="AV66" s="1" t="s">
        <v>1529</v>
      </c>
      <c r="AW66" s="1"/>
      <c r="AX66" s="1" t="s">
        <v>46</v>
      </c>
      <c r="AY66" s="1" t="s">
        <v>1361</v>
      </c>
      <c r="AZ66" s="136"/>
      <c r="BA66" s="1" t="s">
        <v>1389</v>
      </c>
      <c r="BB66" s="1" t="s">
        <v>1395</v>
      </c>
      <c r="BC66" s="1"/>
      <c r="BD66" s="1" t="s">
        <v>1448</v>
      </c>
      <c r="BE66" s="1">
        <v>64</v>
      </c>
    </row>
    <row r="67" spans="1:57" x14ac:dyDescent="0.3">
      <c r="A67" s="1" t="s">
        <v>1149</v>
      </c>
      <c r="B67" s="422">
        <v>44208.379337372688</v>
      </c>
      <c r="C67" s="422">
        <v>44208.382464340277</v>
      </c>
      <c r="D67" s="422">
        <v>44208</v>
      </c>
      <c r="E67" s="1" t="s">
        <v>1246</v>
      </c>
      <c r="F67" s="1" t="s">
        <v>47</v>
      </c>
      <c r="G67" s="422">
        <v>44208</v>
      </c>
      <c r="H67" s="1" t="s">
        <v>548</v>
      </c>
      <c r="I67" s="1" t="s">
        <v>66</v>
      </c>
      <c r="J67" s="1" t="s">
        <v>66</v>
      </c>
      <c r="K67" s="1" t="s">
        <v>66</v>
      </c>
      <c r="L67" s="1" t="s">
        <v>824</v>
      </c>
      <c r="M67" s="1" t="s">
        <v>1270</v>
      </c>
      <c r="N67" s="1">
        <v>0</v>
      </c>
      <c r="O67" s="1">
        <v>0</v>
      </c>
      <c r="P67" s="1">
        <v>1</v>
      </c>
      <c r="Q67" s="1">
        <v>0</v>
      </c>
      <c r="R67" s="1">
        <v>0</v>
      </c>
      <c r="S67" s="1">
        <v>0</v>
      </c>
      <c r="T67" s="1">
        <v>1</v>
      </c>
      <c r="U67" s="1">
        <v>1</v>
      </c>
      <c r="V67" s="1">
        <v>0</v>
      </c>
      <c r="W67" s="1">
        <v>0</v>
      </c>
      <c r="X67" s="1"/>
      <c r="Y67" s="1"/>
      <c r="Z67" s="1"/>
      <c r="AA67" s="1"/>
      <c r="AB67" s="1" t="s">
        <v>300</v>
      </c>
      <c r="AC67" s="1">
        <v>300</v>
      </c>
      <c r="AD67" s="1"/>
      <c r="AE67" s="1"/>
      <c r="AF67" s="1"/>
      <c r="AG67" s="1"/>
      <c r="AH67" s="1"/>
      <c r="AI67" s="1"/>
      <c r="AJ67" s="1" t="s">
        <v>46</v>
      </c>
      <c r="AK67" s="1">
        <v>2000</v>
      </c>
      <c r="AL67" s="1" t="s">
        <v>46</v>
      </c>
      <c r="AM67" s="1">
        <v>200</v>
      </c>
      <c r="AN67" s="1"/>
      <c r="AO67" s="1"/>
      <c r="AP67" s="1"/>
      <c r="AQ67" s="1"/>
      <c r="AR67" s="1" t="s">
        <v>46</v>
      </c>
      <c r="AS67" s="1" t="s">
        <v>1305</v>
      </c>
      <c r="AT67" s="1"/>
      <c r="AU67" s="1" t="s">
        <v>46</v>
      </c>
      <c r="AV67" s="1" t="s">
        <v>1530</v>
      </c>
      <c r="AW67" s="1"/>
      <c r="AX67" s="1" t="s">
        <v>46</v>
      </c>
      <c r="AY67" s="1" t="s">
        <v>1056</v>
      </c>
      <c r="AZ67" s="136"/>
      <c r="BA67" s="1" t="s">
        <v>1389</v>
      </c>
      <c r="BB67" s="1" t="s">
        <v>1391</v>
      </c>
      <c r="BC67" s="1"/>
      <c r="BD67" s="1"/>
      <c r="BE67" s="1">
        <v>65</v>
      </c>
    </row>
    <row r="68" spans="1:57" x14ac:dyDescent="0.3">
      <c r="A68" s="1" t="s">
        <v>1150</v>
      </c>
      <c r="B68" s="422">
        <v>44208.383339432869</v>
      </c>
      <c r="C68" s="422">
        <v>44208.389032569452</v>
      </c>
      <c r="D68" s="422">
        <v>44208</v>
      </c>
      <c r="E68" s="1" t="s">
        <v>1246</v>
      </c>
      <c r="F68" s="1" t="s">
        <v>47</v>
      </c>
      <c r="G68" s="422">
        <v>44208</v>
      </c>
      <c r="H68" s="1" t="s">
        <v>548</v>
      </c>
      <c r="I68" s="1" t="s">
        <v>66</v>
      </c>
      <c r="J68" s="1" t="s">
        <v>66</v>
      </c>
      <c r="K68" s="1" t="s">
        <v>66</v>
      </c>
      <c r="L68" s="1" t="s">
        <v>824</v>
      </c>
      <c r="M68" s="1" t="s">
        <v>1266</v>
      </c>
      <c r="N68" s="1">
        <v>0</v>
      </c>
      <c r="O68" s="1">
        <v>1</v>
      </c>
      <c r="P68" s="1">
        <v>0</v>
      </c>
      <c r="Q68" s="1">
        <v>1</v>
      </c>
      <c r="R68" s="1">
        <v>0</v>
      </c>
      <c r="S68" s="1">
        <v>0</v>
      </c>
      <c r="T68" s="1">
        <v>0</v>
      </c>
      <c r="U68" s="1">
        <v>0</v>
      </c>
      <c r="V68" s="1">
        <v>0</v>
      </c>
      <c r="W68" s="1">
        <v>0</v>
      </c>
      <c r="X68" s="1"/>
      <c r="Y68" s="1"/>
      <c r="Z68" s="1" t="s">
        <v>300</v>
      </c>
      <c r="AA68" s="1">
        <v>150</v>
      </c>
      <c r="AB68" s="1"/>
      <c r="AC68" s="1"/>
      <c r="AD68" s="1"/>
      <c r="AE68" s="1"/>
      <c r="AF68" s="1" t="s">
        <v>300</v>
      </c>
      <c r="AG68" s="1">
        <v>200</v>
      </c>
      <c r="AH68" s="1"/>
      <c r="AI68" s="1"/>
      <c r="AJ68" s="1"/>
      <c r="AK68" s="1"/>
      <c r="AL68" s="1"/>
      <c r="AM68" s="1"/>
      <c r="AN68" s="1"/>
      <c r="AO68" s="1"/>
      <c r="AP68" s="1"/>
      <c r="AQ68" s="1"/>
      <c r="AR68" s="1" t="s">
        <v>46</v>
      </c>
      <c r="AS68" s="1" t="s">
        <v>1306</v>
      </c>
      <c r="AT68" s="1"/>
      <c r="AU68" s="1" t="s">
        <v>46</v>
      </c>
      <c r="AV68" s="1" t="s">
        <v>1518</v>
      </c>
      <c r="AW68" s="1"/>
      <c r="AX68" s="1" t="s">
        <v>46</v>
      </c>
      <c r="AY68" s="1" t="s">
        <v>942</v>
      </c>
      <c r="AZ68" s="136"/>
      <c r="BA68" s="1" t="s">
        <v>1389</v>
      </c>
      <c r="BB68" s="1" t="s">
        <v>1396</v>
      </c>
      <c r="BC68" s="1"/>
      <c r="BD68" s="1" t="s">
        <v>1449</v>
      </c>
      <c r="BE68" s="1">
        <v>66</v>
      </c>
    </row>
    <row r="69" spans="1:57" x14ac:dyDescent="0.3">
      <c r="A69" s="1" t="s">
        <v>1151</v>
      </c>
      <c r="B69" s="422">
        <v>44208.393276157411</v>
      </c>
      <c r="C69" s="422">
        <v>44208.395418877313</v>
      </c>
      <c r="D69" s="422">
        <v>44208</v>
      </c>
      <c r="E69" s="1" t="s">
        <v>1246</v>
      </c>
      <c r="F69" s="1" t="s">
        <v>47</v>
      </c>
      <c r="G69" s="422">
        <v>44208</v>
      </c>
      <c r="H69" s="1" t="s">
        <v>548</v>
      </c>
      <c r="I69" s="1" t="s">
        <v>66</v>
      </c>
      <c r="J69" s="1" t="s">
        <v>66</v>
      </c>
      <c r="K69" s="1" t="s">
        <v>66</v>
      </c>
      <c r="L69" s="1" t="s">
        <v>824</v>
      </c>
      <c r="M69" s="1" t="s">
        <v>825</v>
      </c>
      <c r="N69" s="1">
        <v>0</v>
      </c>
      <c r="O69" s="1">
        <v>0</v>
      </c>
      <c r="P69" s="1">
        <v>0</v>
      </c>
      <c r="Q69" s="1">
        <v>0</v>
      </c>
      <c r="R69" s="1">
        <v>0</v>
      </c>
      <c r="S69" s="1">
        <v>0</v>
      </c>
      <c r="T69" s="1">
        <v>0</v>
      </c>
      <c r="U69" s="1">
        <v>0</v>
      </c>
      <c r="V69" s="1">
        <v>1</v>
      </c>
      <c r="W69" s="1">
        <v>0</v>
      </c>
      <c r="X69" s="1"/>
      <c r="Y69" s="1"/>
      <c r="Z69" s="1"/>
      <c r="AA69" s="1"/>
      <c r="AB69" s="1"/>
      <c r="AC69" s="1"/>
      <c r="AD69" s="1"/>
      <c r="AE69" s="1"/>
      <c r="AF69" s="1"/>
      <c r="AG69" s="1"/>
      <c r="AH69" s="1"/>
      <c r="AI69" s="1"/>
      <c r="AJ69" s="1"/>
      <c r="AK69" s="1"/>
      <c r="AL69" s="1"/>
      <c r="AM69" s="1"/>
      <c r="AN69" s="1"/>
      <c r="AO69" s="1"/>
      <c r="AP69" s="1" t="s">
        <v>46</v>
      </c>
      <c r="AQ69" s="1">
        <v>100</v>
      </c>
      <c r="AR69" s="1" t="s">
        <v>46</v>
      </c>
      <c r="AS69" s="1" t="s">
        <v>934</v>
      </c>
      <c r="AT69" s="1"/>
      <c r="AU69" s="1" t="s">
        <v>46</v>
      </c>
      <c r="AV69" s="1" t="s">
        <v>936</v>
      </c>
      <c r="AW69" s="1"/>
      <c r="AX69" s="1" t="s">
        <v>46</v>
      </c>
      <c r="AY69" s="1" t="s">
        <v>944</v>
      </c>
      <c r="AZ69" s="136"/>
      <c r="BA69" s="1" t="s">
        <v>1389</v>
      </c>
      <c r="BB69" s="1" t="s">
        <v>1080</v>
      </c>
      <c r="BC69" s="1"/>
      <c r="BD69" s="1"/>
      <c r="BE69" s="1">
        <v>67</v>
      </c>
    </row>
    <row r="70" spans="1:57" x14ac:dyDescent="0.3">
      <c r="A70" s="1" t="s">
        <v>1152</v>
      </c>
      <c r="B70" s="422">
        <v>44208.395759907413</v>
      </c>
      <c r="C70" s="422">
        <v>44208.401697592592</v>
      </c>
      <c r="D70" s="422">
        <v>44208</v>
      </c>
      <c r="E70" s="1" t="s">
        <v>1246</v>
      </c>
      <c r="F70" s="1" t="s">
        <v>47</v>
      </c>
      <c r="G70" s="422">
        <v>44208</v>
      </c>
      <c r="H70" s="1" t="s">
        <v>548</v>
      </c>
      <c r="I70" s="1" t="s">
        <v>66</v>
      </c>
      <c r="J70" s="1" t="s">
        <v>66</v>
      </c>
      <c r="K70" s="1" t="s">
        <v>66</v>
      </c>
      <c r="L70" s="1" t="s">
        <v>824</v>
      </c>
      <c r="M70" s="1" t="s">
        <v>1269</v>
      </c>
      <c r="N70" s="1">
        <v>0</v>
      </c>
      <c r="O70" s="1">
        <v>0</v>
      </c>
      <c r="P70" s="1">
        <v>0</v>
      </c>
      <c r="Q70" s="1">
        <v>0</v>
      </c>
      <c r="R70" s="1">
        <v>0</v>
      </c>
      <c r="S70" s="1">
        <v>0</v>
      </c>
      <c r="T70" s="1">
        <v>1</v>
      </c>
      <c r="U70" s="1">
        <v>1</v>
      </c>
      <c r="V70" s="1">
        <v>0</v>
      </c>
      <c r="W70" s="1">
        <v>0</v>
      </c>
      <c r="X70" s="1"/>
      <c r="Y70" s="1"/>
      <c r="Z70" s="1"/>
      <c r="AA70" s="1"/>
      <c r="AB70" s="1"/>
      <c r="AC70" s="1"/>
      <c r="AD70" s="1"/>
      <c r="AE70" s="1"/>
      <c r="AF70" s="1"/>
      <c r="AG70" s="1"/>
      <c r="AH70" s="1"/>
      <c r="AI70" s="1"/>
      <c r="AJ70" s="1" t="s">
        <v>46</v>
      </c>
      <c r="AK70" s="1">
        <v>2000</v>
      </c>
      <c r="AL70" s="1" t="s">
        <v>46</v>
      </c>
      <c r="AM70" s="1">
        <v>200</v>
      </c>
      <c r="AN70" s="1"/>
      <c r="AO70" s="1"/>
      <c r="AP70" s="1"/>
      <c r="AQ70" s="1"/>
      <c r="AR70" s="1" t="s">
        <v>46</v>
      </c>
      <c r="AS70" s="1" t="s">
        <v>1306</v>
      </c>
      <c r="AT70" s="1"/>
      <c r="AU70" s="1" t="s">
        <v>46</v>
      </c>
      <c r="AV70" s="1" t="s">
        <v>1528</v>
      </c>
      <c r="AW70" s="1"/>
      <c r="AX70" s="1" t="s">
        <v>46</v>
      </c>
      <c r="AY70" s="1" t="s">
        <v>1359</v>
      </c>
      <c r="AZ70" s="137"/>
      <c r="BA70" s="1" t="s">
        <v>1389</v>
      </c>
      <c r="BB70" s="1" t="s">
        <v>1080</v>
      </c>
      <c r="BC70" s="1"/>
      <c r="BD70" s="1"/>
      <c r="BE70" s="1">
        <v>68</v>
      </c>
    </row>
    <row r="71" spans="1:57" x14ac:dyDescent="0.3">
      <c r="A71" s="1" t="s">
        <v>1153</v>
      </c>
      <c r="B71" s="422">
        <v>44208.407171145831</v>
      </c>
      <c r="C71" s="422">
        <v>44208.412994328697</v>
      </c>
      <c r="D71" s="422">
        <v>44208</v>
      </c>
      <c r="E71" s="1" t="s">
        <v>1246</v>
      </c>
      <c r="F71" s="1" t="s">
        <v>47</v>
      </c>
      <c r="G71" s="422">
        <v>44208</v>
      </c>
      <c r="H71" s="1" t="s">
        <v>548</v>
      </c>
      <c r="I71" s="1" t="s">
        <v>66</v>
      </c>
      <c r="J71" s="1" t="s">
        <v>66</v>
      </c>
      <c r="K71" s="1" t="s">
        <v>66</v>
      </c>
      <c r="L71" s="1" t="s">
        <v>824</v>
      </c>
      <c r="M71" s="1" t="s">
        <v>49</v>
      </c>
      <c r="N71" s="1">
        <v>0</v>
      </c>
      <c r="O71" s="1">
        <v>0</v>
      </c>
      <c r="P71" s="1">
        <v>0</v>
      </c>
      <c r="Q71" s="1">
        <v>0</v>
      </c>
      <c r="R71" s="1">
        <v>0</v>
      </c>
      <c r="S71" s="1">
        <v>1</v>
      </c>
      <c r="T71" s="1">
        <v>0</v>
      </c>
      <c r="U71" s="1">
        <v>0</v>
      </c>
      <c r="V71" s="1">
        <v>0</v>
      </c>
      <c r="W71" s="1">
        <v>0</v>
      </c>
      <c r="X71" s="1"/>
      <c r="Y71" s="1"/>
      <c r="Z71" s="1"/>
      <c r="AA71" s="1"/>
      <c r="AB71" s="1"/>
      <c r="AC71" s="1"/>
      <c r="AD71" s="1" t="s">
        <v>46</v>
      </c>
      <c r="AE71" s="1">
        <v>1500</v>
      </c>
      <c r="AF71" s="1"/>
      <c r="AG71" s="1"/>
      <c r="AH71" s="1"/>
      <c r="AI71" s="1"/>
      <c r="AJ71" s="1"/>
      <c r="AK71" s="1"/>
      <c r="AL71" s="1"/>
      <c r="AM71" s="1"/>
      <c r="AN71" s="1"/>
      <c r="AO71" s="1"/>
      <c r="AP71" s="1"/>
      <c r="AQ71" s="1"/>
      <c r="AR71" s="1" t="s">
        <v>46</v>
      </c>
      <c r="AS71" s="1" t="s">
        <v>1307</v>
      </c>
      <c r="AT71" s="1"/>
      <c r="AU71" s="1" t="s">
        <v>46</v>
      </c>
      <c r="AV71" s="1" t="s">
        <v>1531</v>
      </c>
      <c r="AW71" s="1" t="s">
        <v>1352</v>
      </c>
      <c r="AX71" s="1" t="s">
        <v>46</v>
      </c>
      <c r="AY71" s="1" t="s">
        <v>1364</v>
      </c>
      <c r="AZ71" s="136"/>
      <c r="BA71" s="1" t="s">
        <v>1067</v>
      </c>
      <c r="BB71" s="1" t="s">
        <v>1397</v>
      </c>
      <c r="BC71" s="1" t="s">
        <v>1485</v>
      </c>
      <c r="BD71" s="1"/>
      <c r="BE71" s="1">
        <v>69</v>
      </c>
    </row>
    <row r="72" spans="1:57" x14ac:dyDescent="0.3">
      <c r="A72" s="1" t="s">
        <v>1154</v>
      </c>
      <c r="B72" s="422">
        <v>44208.414067534723</v>
      </c>
      <c r="C72" s="422">
        <v>44208.417853564817</v>
      </c>
      <c r="D72" s="422">
        <v>44208</v>
      </c>
      <c r="E72" s="1" t="s">
        <v>1246</v>
      </c>
      <c r="F72" s="1" t="s">
        <v>47</v>
      </c>
      <c r="G72" s="422">
        <v>44208</v>
      </c>
      <c r="H72" s="1" t="s">
        <v>548</v>
      </c>
      <c r="I72" s="1" t="s">
        <v>66</v>
      </c>
      <c r="J72" s="1" t="s">
        <v>66</v>
      </c>
      <c r="K72" s="1" t="s">
        <v>66</v>
      </c>
      <c r="L72" s="1" t="s">
        <v>824</v>
      </c>
      <c r="M72" s="1" t="s">
        <v>49</v>
      </c>
      <c r="N72" s="1">
        <v>0</v>
      </c>
      <c r="O72" s="1">
        <v>0</v>
      </c>
      <c r="P72" s="1">
        <v>0</v>
      </c>
      <c r="Q72" s="1">
        <v>0</v>
      </c>
      <c r="R72" s="1">
        <v>0</v>
      </c>
      <c r="S72" s="1">
        <v>1</v>
      </c>
      <c r="T72" s="1">
        <v>0</v>
      </c>
      <c r="U72" s="1">
        <v>0</v>
      </c>
      <c r="V72" s="1">
        <v>0</v>
      </c>
      <c r="W72" s="1">
        <v>0</v>
      </c>
      <c r="X72" s="1"/>
      <c r="Y72" s="1"/>
      <c r="Z72" s="1"/>
      <c r="AA72" s="1"/>
      <c r="AB72" s="1"/>
      <c r="AC72" s="1"/>
      <c r="AD72" s="1" t="s">
        <v>46</v>
      </c>
      <c r="AE72" s="1">
        <v>1500</v>
      </c>
      <c r="AF72" s="1"/>
      <c r="AG72" s="1"/>
      <c r="AH72" s="1"/>
      <c r="AI72" s="1"/>
      <c r="AJ72" s="1"/>
      <c r="AK72" s="1"/>
      <c r="AL72" s="1"/>
      <c r="AM72" s="1"/>
      <c r="AN72" s="1"/>
      <c r="AO72" s="1"/>
      <c r="AP72" s="1"/>
      <c r="AQ72" s="1"/>
      <c r="AR72" s="1" t="s">
        <v>46</v>
      </c>
      <c r="AS72" s="1" t="s">
        <v>1297</v>
      </c>
      <c r="AT72" s="1"/>
      <c r="AU72" s="1" t="s">
        <v>46</v>
      </c>
      <c r="AV72" s="1" t="s">
        <v>1532</v>
      </c>
      <c r="AW72" s="1"/>
      <c r="AX72" s="1" t="s">
        <v>46</v>
      </c>
      <c r="AY72" s="1" t="s">
        <v>1366</v>
      </c>
      <c r="AZ72" s="136"/>
      <c r="BA72" s="1" t="s">
        <v>1067</v>
      </c>
      <c r="BB72" s="1" t="s">
        <v>121</v>
      </c>
      <c r="BC72" s="1" t="s">
        <v>1486</v>
      </c>
      <c r="BD72" s="1"/>
      <c r="BE72" s="1">
        <v>70</v>
      </c>
    </row>
    <row r="73" spans="1:57" x14ac:dyDescent="0.3">
      <c r="A73" s="1" t="s">
        <v>1155</v>
      </c>
      <c r="B73" s="422">
        <v>44208.418851979157</v>
      </c>
      <c r="C73" s="422">
        <v>44208.421688136572</v>
      </c>
      <c r="D73" s="422">
        <v>44208</v>
      </c>
      <c r="E73" s="1" t="s">
        <v>1246</v>
      </c>
      <c r="F73" s="1" t="s">
        <v>47</v>
      </c>
      <c r="G73" s="422">
        <v>44208</v>
      </c>
      <c r="H73" s="1" t="s">
        <v>548</v>
      </c>
      <c r="I73" s="1" t="s">
        <v>66</v>
      </c>
      <c r="J73" s="1" t="s">
        <v>66</v>
      </c>
      <c r="K73" s="1" t="s">
        <v>66</v>
      </c>
      <c r="L73" s="1" t="s">
        <v>824</v>
      </c>
      <c r="M73" s="1" t="s">
        <v>49</v>
      </c>
      <c r="N73" s="1">
        <v>0</v>
      </c>
      <c r="O73" s="1">
        <v>0</v>
      </c>
      <c r="P73" s="1">
        <v>0</v>
      </c>
      <c r="Q73" s="1">
        <v>0</v>
      </c>
      <c r="R73" s="1">
        <v>0</v>
      </c>
      <c r="S73" s="1">
        <v>1</v>
      </c>
      <c r="T73" s="1">
        <v>0</v>
      </c>
      <c r="U73" s="1">
        <v>0</v>
      </c>
      <c r="V73" s="1">
        <v>0</v>
      </c>
      <c r="W73" s="1">
        <v>0</v>
      </c>
      <c r="X73" s="1"/>
      <c r="Y73" s="1"/>
      <c r="Z73" s="1"/>
      <c r="AA73" s="1"/>
      <c r="AB73" s="1"/>
      <c r="AC73" s="1"/>
      <c r="AD73" s="1" t="s">
        <v>46</v>
      </c>
      <c r="AE73" s="1">
        <v>1500</v>
      </c>
      <c r="AF73" s="1"/>
      <c r="AG73" s="1"/>
      <c r="AH73" s="1"/>
      <c r="AI73" s="1"/>
      <c r="AJ73" s="1"/>
      <c r="AK73" s="1"/>
      <c r="AL73" s="1"/>
      <c r="AM73" s="1"/>
      <c r="AN73" s="1"/>
      <c r="AO73" s="1"/>
      <c r="AP73" s="1"/>
      <c r="AQ73" s="1"/>
      <c r="AR73" s="1" t="s">
        <v>46</v>
      </c>
      <c r="AS73" s="1" t="s">
        <v>1308</v>
      </c>
      <c r="AT73" s="1"/>
      <c r="AU73" s="1" t="s">
        <v>46</v>
      </c>
      <c r="AV73" s="1" t="s">
        <v>1528</v>
      </c>
      <c r="AW73" s="1"/>
      <c r="AX73" s="1" t="s">
        <v>294</v>
      </c>
      <c r="AY73" s="1"/>
      <c r="AZ73" s="137"/>
      <c r="BA73" s="1" t="s">
        <v>1067</v>
      </c>
      <c r="BB73" s="1" t="s">
        <v>1398</v>
      </c>
      <c r="BC73" s="1" t="s">
        <v>1487</v>
      </c>
      <c r="BD73" s="1" t="s">
        <v>1450</v>
      </c>
      <c r="BE73" s="1">
        <v>71</v>
      </c>
    </row>
    <row r="74" spans="1:57" x14ac:dyDescent="0.3">
      <c r="A74" s="1" t="s">
        <v>1156</v>
      </c>
      <c r="B74" s="422">
        <v>44208.421930462973</v>
      </c>
      <c r="C74" s="422">
        <v>44208.424482974537</v>
      </c>
      <c r="D74" s="422">
        <v>44208</v>
      </c>
      <c r="E74" s="1" t="s">
        <v>1246</v>
      </c>
      <c r="F74" s="1" t="s">
        <v>47</v>
      </c>
      <c r="G74" s="422">
        <v>44208</v>
      </c>
      <c r="H74" s="1" t="s">
        <v>548</v>
      </c>
      <c r="I74" s="1" t="s">
        <v>66</v>
      </c>
      <c r="J74" s="1" t="s">
        <v>66</v>
      </c>
      <c r="K74" s="1" t="s">
        <v>66</v>
      </c>
      <c r="L74" s="1" t="s">
        <v>824</v>
      </c>
      <c r="M74" s="1" t="s">
        <v>49</v>
      </c>
      <c r="N74" s="1">
        <v>0</v>
      </c>
      <c r="O74" s="1">
        <v>0</v>
      </c>
      <c r="P74" s="1">
        <v>0</v>
      </c>
      <c r="Q74" s="1">
        <v>0</v>
      </c>
      <c r="R74" s="1">
        <v>0</v>
      </c>
      <c r="S74" s="1">
        <v>1</v>
      </c>
      <c r="T74" s="1">
        <v>0</v>
      </c>
      <c r="U74" s="1">
        <v>0</v>
      </c>
      <c r="V74" s="1">
        <v>0</v>
      </c>
      <c r="W74" s="1">
        <v>0</v>
      </c>
      <c r="X74" s="1"/>
      <c r="Y74" s="1"/>
      <c r="Z74" s="1"/>
      <c r="AA74" s="1"/>
      <c r="AB74" s="1"/>
      <c r="AC74" s="1"/>
      <c r="AD74" s="1" t="s">
        <v>46</v>
      </c>
      <c r="AE74" s="1">
        <v>1500</v>
      </c>
      <c r="AF74" s="1"/>
      <c r="AG74" s="1"/>
      <c r="AH74" s="1"/>
      <c r="AI74" s="1"/>
      <c r="AJ74" s="1"/>
      <c r="AK74" s="1"/>
      <c r="AL74" s="1"/>
      <c r="AM74" s="1"/>
      <c r="AN74" s="1"/>
      <c r="AO74" s="1"/>
      <c r="AP74" s="1"/>
      <c r="AQ74" s="1"/>
      <c r="AR74" s="1" t="s">
        <v>46</v>
      </c>
      <c r="AS74" s="1" t="s">
        <v>1309</v>
      </c>
      <c r="AT74" s="1"/>
      <c r="AU74" s="1" t="s">
        <v>46</v>
      </c>
      <c r="AV74" s="1" t="s">
        <v>1521</v>
      </c>
      <c r="AW74" s="1"/>
      <c r="AX74" s="1" t="s">
        <v>46</v>
      </c>
      <c r="AY74" s="1" t="s">
        <v>1359</v>
      </c>
      <c r="AZ74" s="137"/>
      <c r="BA74" s="1" t="s">
        <v>1067</v>
      </c>
      <c r="BB74" s="1" t="s">
        <v>1387</v>
      </c>
      <c r="BC74" s="1"/>
      <c r="BD74" s="1"/>
      <c r="BE74" s="1">
        <v>72</v>
      </c>
    </row>
    <row r="75" spans="1:57" x14ac:dyDescent="0.3">
      <c r="A75" s="1" t="s">
        <v>1157</v>
      </c>
      <c r="B75" s="422">
        <v>44208.424764201387</v>
      </c>
      <c r="C75" s="422">
        <v>44208.428787951387</v>
      </c>
      <c r="D75" s="422">
        <v>44208</v>
      </c>
      <c r="E75" s="1" t="s">
        <v>1246</v>
      </c>
      <c r="F75" s="1" t="s">
        <v>47</v>
      </c>
      <c r="G75" s="422">
        <v>44208</v>
      </c>
      <c r="H75" s="1" t="s">
        <v>548</v>
      </c>
      <c r="I75" s="1" t="s">
        <v>66</v>
      </c>
      <c r="J75" s="1" t="s">
        <v>66</v>
      </c>
      <c r="K75" s="1" t="s">
        <v>66</v>
      </c>
      <c r="L75" s="1" t="s">
        <v>824</v>
      </c>
      <c r="M75" s="1" t="s">
        <v>1271</v>
      </c>
      <c r="N75" s="1">
        <v>0</v>
      </c>
      <c r="O75" s="1">
        <v>1</v>
      </c>
      <c r="P75" s="1">
        <v>1</v>
      </c>
      <c r="Q75" s="1">
        <v>0</v>
      </c>
      <c r="R75" s="1">
        <v>0</v>
      </c>
      <c r="S75" s="1">
        <v>0</v>
      </c>
      <c r="T75" s="1">
        <v>0</v>
      </c>
      <c r="U75" s="1">
        <v>0</v>
      </c>
      <c r="V75" s="1">
        <v>0</v>
      </c>
      <c r="W75" s="1">
        <v>0</v>
      </c>
      <c r="X75" s="1"/>
      <c r="Y75" s="1"/>
      <c r="Z75" s="1" t="s">
        <v>300</v>
      </c>
      <c r="AA75" s="1">
        <v>150</v>
      </c>
      <c r="AB75" s="1" t="s">
        <v>300</v>
      </c>
      <c r="AC75" s="1">
        <v>300</v>
      </c>
      <c r="AD75" s="1"/>
      <c r="AE75" s="1"/>
      <c r="AF75" s="1"/>
      <c r="AG75" s="1"/>
      <c r="AH75" s="1"/>
      <c r="AI75" s="1"/>
      <c r="AJ75" s="1"/>
      <c r="AK75" s="1"/>
      <c r="AL75" s="1"/>
      <c r="AM75" s="1"/>
      <c r="AN75" s="1"/>
      <c r="AO75" s="1"/>
      <c r="AP75" s="1"/>
      <c r="AQ75" s="1"/>
      <c r="AR75" s="1" t="s">
        <v>46</v>
      </c>
      <c r="AS75" s="1" t="s">
        <v>1310</v>
      </c>
      <c r="AT75" s="1"/>
      <c r="AU75" s="1" t="s">
        <v>294</v>
      </c>
      <c r="AV75" s="1"/>
      <c r="AW75" s="1"/>
      <c r="AX75" s="1" t="s">
        <v>46</v>
      </c>
      <c r="AY75" s="1" t="s">
        <v>942</v>
      </c>
      <c r="AZ75" s="137"/>
      <c r="BA75" s="1" t="s">
        <v>1389</v>
      </c>
      <c r="BB75" s="1" t="s">
        <v>1080</v>
      </c>
      <c r="BC75" s="1"/>
      <c r="BD75" s="1"/>
      <c r="BE75" s="1">
        <v>73</v>
      </c>
    </row>
    <row r="76" spans="1:57" x14ac:dyDescent="0.3">
      <c r="A76" s="1" t="s">
        <v>1158</v>
      </c>
      <c r="B76" s="422">
        <v>44208.428943946747</v>
      </c>
      <c r="C76" s="422">
        <v>44208.432590509263</v>
      </c>
      <c r="D76" s="422">
        <v>44208</v>
      </c>
      <c r="E76" s="1" t="s">
        <v>1246</v>
      </c>
      <c r="F76" s="1" t="s">
        <v>47</v>
      </c>
      <c r="G76" s="422">
        <v>44208</v>
      </c>
      <c r="H76" s="1" t="s">
        <v>548</v>
      </c>
      <c r="I76" s="1" t="s">
        <v>66</v>
      </c>
      <c r="J76" s="1" t="s">
        <v>66</v>
      </c>
      <c r="K76" s="1" t="s">
        <v>66</v>
      </c>
      <c r="L76" s="1" t="s">
        <v>824</v>
      </c>
      <c r="M76" s="1" t="s">
        <v>1271</v>
      </c>
      <c r="N76" s="1">
        <v>0</v>
      </c>
      <c r="O76" s="1">
        <v>1</v>
      </c>
      <c r="P76" s="1">
        <v>1</v>
      </c>
      <c r="Q76" s="1">
        <v>0</v>
      </c>
      <c r="R76" s="1">
        <v>0</v>
      </c>
      <c r="S76" s="1">
        <v>0</v>
      </c>
      <c r="T76" s="1">
        <v>0</v>
      </c>
      <c r="U76" s="1">
        <v>0</v>
      </c>
      <c r="V76" s="1">
        <v>0</v>
      </c>
      <c r="W76" s="1">
        <v>0</v>
      </c>
      <c r="X76" s="1"/>
      <c r="Y76" s="1"/>
      <c r="Z76" s="1" t="s">
        <v>300</v>
      </c>
      <c r="AA76" s="1">
        <v>150</v>
      </c>
      <c r="AB76" s="1" t="s">
        <v>300</v>
      </c>
      <c r="AC76" s="1">
        <v>300</v>
      </c>
      <c r="AD76" s="1"/>
      <c r="AE76" s="1"/>
      <c r="AF76" s="1"/>
      <c r="AG76" s="1"/>
      <c r="AH76" s="1"/>
      <c r="AI76" s="1"/>
      <c r="AJ76" s="1"/>
      <c r="AK76" s="1"/>
      <c r="AL76" s="1"/>
      <c r="AM76" s="1"/>
      <c r="AN76" s="1"/>
      <c r="AO76" s="1"/>
      <c r="AP76" s="1"/>
      <c r="AQ76" s="1"/>
      <c r="AR76" s="1" t="s">
        <v>46</v>
      </c>
      <c r="AS76" s="1" t="s">
        <v>1311</v>
      </c>
      <c r="AT76" s="1"/>
      <c r="AU76" s="1" t="s">
        <v>294</v>
      </c>
      <c r="AV76" s="1"/>
      <c r="AW76" s="1"/>
      <c r="AX76" s="1" t="s">
        <v>46</v>
      </c>
      <c r="AY76" s="1" t="s">
        <v>1358</v>
      </c>
      <c r="AZ76" s="137"/>
      <c r="BA76" s="1" t="s">
        <v>1389</v>
      </c>
      <c r="BB76" s="1" t="s">
        <v>1391</v>
      </c>
      <c r="BC76" s="1"/>
      <c r="BD76" s="1"/>
      <c r="BE76" s="1">
        <v>74</v>
      </c>
    </row>
    <row r="77" spans="1:57" x14ac:dyDescent="0.3">
      <c r="A77" s="1" t="s">
        <v>1159</v>
      </c>
      <c r="B77" s="422">
        <v>44208.433595104172</v>
      </c>
      <c r="C77" s="422">
        <v>44208.436397638892</v>
      </c>
      <c r="D77" s="422">
        <v>44208</v>
      </c>
      <c r="E77" s="1" t="s">
        <v>1246</v>
      </c>
      <c r="F77" s="1" t="s">
        <v>47</v>
      </c>
      <c r="G77" s="422">
        <v>44208</v>
      </c>
      <c r="H77" s="1" t="s">
        <v>548</v>
      </c>
      <c r="I77" s="1" t="s">
        <v>66</v>
      </c>
      <c r="J77" s="1" t="s">
        <v>66</v>
      </c>
      <c r="K77" s="1" t="s">
        <v>66</v>
      </c>
      <c r="L77" s="1" t="s">
        <v>824</v>
      </c>
      <c r="M77" s="1" t="s">
        <v>1272</v>
      </c>
      <c r="N77" s="1">
        <v>0</v>
      </c>
      <c r="O77" s="1">
        <v>1</v>
      </c>
      <c r="P77" s="1">
        <v>1</v>
      </c>
      <c r="Q77" s="1">
        <v>0</v>
      </c>
      <c r="R77" s="1">
        <v>1</v>
      </c>
      <c r="S77" s="1">
        <v>0</v>
      </c>
      <c r="T77" s="1">
        <v>0</v>
      </c>
      <c r="U77" s="1">
        <v>0</v>
      </c>
      <c r="V77" s="1">
        <v>0</v>
      </c>
      <c r="W77" s="1">
        <v>0</v>
      </c>
      <c r="X77" s="1"/>
      <c r="Y77" s="1"/>
      <c r="Z77" s="1" t="s">
        <v>300</v>
      </c>
      <c r="AA77" s="1">
        <v>150</v>
      </c>
      <c r="AB77" s="1" t="s">
        <v>300</v>
      </c>
      <c r="AC77" s="1">
        <v>300</v>
      </c>
      <c r="AD77" s="1"/>
      <c r="AE77" s="1"/>
      <c r="AF77" s="1"/>
      <c r="AG77" s="1"/>
      <c r="AH77" s="1" t="s">
        <v>300</v>
      </c>
      <c r="AI77" s="1">
        <v>100</v>
      </c>
      <c r="AJ77" s="1"/>
      <c r="AK77" s="1"/>
      <c r="AL77" s="1"/>
      <c r="AM77" s="1"/>
      <c r="AN77" s="1"/>
      <c r="AO77" s="1"/>
      <c r="AP77" s="1"/>
      <c r="AQ77" s="1"/>
      <c r="AR77" s="1" t="s">
        <v>46</v>
      </c>
      <c r="AS77" s="1" t="s">
        <v>1312</v>
      </c>
      <c r="AT77" s="1"/>
      <c r="AU77" s="1" t="s">
        <v>294</v>
      </c>
      <c r="AV77" s="1"/>
      <c r="AW77" s="1"/>
      <c r="AX77" s="1" t="s">
        <v>46</v>
      </c>
      <c r="AY77" s="1" t="s">
        <v>1367</v>
      </c>
      <c r="AZ77" s="137"/>
      <c r="BA77" s="1" t="s">
        <v>1389</v>
      </c>
      <c r="BB77" s="1" t="s">
        <v>1080</v>
      </c>
      <c r="BC77" s="1"/>
      <c r="BD77" s="1"/>
      <c r="BE77" s="1">
        <v>75</v>
      </c>
    </row>
    <row r="78" spans="1:57" x14ac:dyDescent="0.3">
      <c r="A78" s="1" t="s">
        <v>1160</v>
      </c>
      <c r="B78" s="422">
        <v>44208.436539259259</v>
      </c>
      <c r="C78" s="422">
        <v>44208.439692245367</v>
      </c>
      <c r="D78" s="422">
        <v>44208</v>
      </c>
      <c r="E78" s="1" t="s">
        <v>1246</v>
      </c>
      <c r="F78" s="1" t="s">
        <v>47</v>
      </c>
      <c r="G78" s="422">
        <v>44208</v>
      </c>
      <c r="H78" s="1" t="s">
        <v>548</v>
      </c>
      <c r="I78" s="1" t="s">
        <v>66</v>
      </c>
      <c r="J78" s="1" t="s">
        <v>66</v>
      </c>
      <c r="K78" s="1" t="s">
        <v>66</v>
      </c>
      <c r="L78" s="1" t="s">
        <v>824</v>
      </c>
      <c r="M78" s="1" t="s">
        <v>1273</v>
      </c>
      <c r="N78" s="1">
        <v>0</v>
      </c>
      <c r="O78" s="1">
        <v>0</v>
      </c>
      <c r="P78" s="1">
        <v>0</v>
      </c>
      <c r="Q78" s="1">
        <v>1</v>
      </c>
      <c r="R78" s="1">
        <v>1</v>
      </c>
      <c r="S78" s="1">
        <v>0</v>
      </c>
      <c r="T78" s="1">
        <v>0</v>
      </c>
      <c r="U78" s="1">
        <v>0</v>
      </c>
      <c r="V78" s="1">
        <v>0</v>
      </c>
      <c r="W78" s="1">
        <v>0</v>
      </c>
      <c r="X78" s="1"/>
      <c r="Y78" s="1"/>
      <c r="Z78" s="1"/>
      <c r="AA78" s="1"/>
      <c r="AB78" s="1"/>
      <c r="AC78" s="1"/>
      <c r="AD78" s="1"/>
      <c r="AE78" s="1"/>
      <c r="AF78" s="1" t="s">
        <v>300</v>
      </c>
      <c r="AG78" s="1">
        <v>250</v>
      </c>
      <c r="AH78" s="1" t="s">
        <v>300</v>
      </c>
      <c r="AI78" s="1">
        <v>100</v>
      </c>
      <c r="AJ78" s="1"/>
      <c r="AK78" s="1"/>
      <c r="AL78" s="1"/>
      <c r="AM78" s="1"/>
      <c r="AN78" s="1"/>
      <c r="AO78" s="1"/>
      <c r="AP78" s="1"/>
      <c r="AQ78" s="1"/>
      <c r="AR78" s="1" t="s">
        <v>46</v>
      </c>
      <c r="AS78" s="1" t="s">
        <v>1048</v>
      </c>
      <c r="AT78" s="1"/>
      <c r="AU78" s="1" t="s">
        <v>46</v>
      </c>
      <c r="AV78" s="1" t="s">
        <v>936</v>
      </c>
      <c r="AW78" s="1"/>
      <c r="AX78" s="1" t="s">
        <v>46</v>
      </c>
      <c r="AY78" s="1" t="s">
        <v>1056</v>
      </c>
      <c r="AZ78" s="137"/>
      <c r="BA78" s="1" t="s">
        <v>1389</v>
      </c>
      <c r="BB78" s="1" t="s">
        <v>121</v>
      </c>
      <c r="BC78" s="1" t="s">
        <v>1488</v>
      </c>
      <c r="BD78" s="1"/>
      <c r="BE78" s="1">
        <v>76</v>
      </c>
    </row>
    <row r="79" spans="1:57" x14ac:dyDescent="0.3">
      <c r="A79" s="1" t="s">
        <v>1161</v>
      </c>
      <c r="B79" s="422">
        <v>44208.440069629629</v>
      </c>
      <c r="C79" s="422">
        <v>44208.443896701392</v>
      </c>
      <c r="D79" s="422">
        <v>44208</v>
      </c>
      <c r="E79" s="1" t="s">
        <v>1246</v>
      </c>
      <c r="F79" s="1" t="s">
        <v>47</v>
      </c>
      <c r="G79" s="422">
        <v>44208</v>
      </c>
      <c r="H79" s="1" t="s">
        <v>548</v>
      </c>
      <c r="I79" s="1" t="s">
        <v>66</v>
      </c>
      <c r="J79" s="1" t="s">
        <v>66</v>
      </c>
      <c r="K79" s="1" t="s">
        <v>66</v>
      </c>
      <c r="L79" s="1" t="s">
        <v>824</v>
      </c>
      <c r="M79" s="1" t="s">
        <v>1274</v>
      </c>
      <c r="N79" s="1">
        <v>1</v>
      </c>
      <c r="O79" s="1">
        <v>0</v>
      </c>
      <c r="P79" s="1">
        <v>0</v>
      </c>
      <c r="Q79" s="1">
        <v>1</v>
      </c>
      <c r="R79" s="1">
        <v>1</v>
      </c>
      <c r="S79" s="1">
        <v>0</v>
      </c>
      <c r="T79" s="1">
        <v>0</v>
      </c>
      <c r="U79" s="1">
        <v>0</v>
      </c>
      <c r="V79" s="1">
        <v>0</v>
      </c>
      <c r="W79" s="1">
        <v>0</v>
      </c>
      <c r="X79" s="1" t="s">
        <v>300</v>
      </c>
      <c r="Y79" s="1">
        <v>200</v>
      </c>
      <c r="Z79" s="1"/>
      <c r="AA79" s="1"/>
      <c r="AB79" s="1"/>
      <c r="AC79" s="1"/>
      <c r="AD79" s="1"/>
      <c r="AE79" s="1"/>
      <c r="AF79" s="1" t="s">
        <v>300</v>
      </c>
      <c r="AG79" s="1">
        <v>200</v>
      </c>
      <c r="AH79" s="1" t="s">
        <v>300</v>
      </c>
      <c r="AI79" s="1">
        <v>100</v>
      </c>
      <c r="AJ79" s="1"/>
      <c r="AK79" s="1"/>
      <c r="AL79" s="1"/>
      <c r="AM79" s="1"/>
      <c r="AN79" s="1"/>
      <c r="AO79" s="1"/>
      <c r="AP79" s="1"/>
      <c r="AQ79" s="1"/>
      <c r="AR79" s="1" t="s">
        <v>46</v>
      </c>
      <c r="AS79" s="1" t="s">
        <v>1313</v>
      </c>
      <c r="AT79" s="1"/>
      <c r="AU79" s="1" t="s">
        <v>294</v>
      </c>
      <c r="AV79" s="1"/>
      <c r="AW79" s="1"/>
      <c r="AX79" s="1" t="s">
        <v>46</v>
      </c>
      <c r="AY79" s="1" t="s">
        <v>1365</v>
      </c>
      <c r="AZ79" s="137"/>
      <c r="BA79" s="1" t="s">
        <v>1389</v>
      </c>
      <c r="BB79" s="1" t="s">
        <v>1080</v>
      </c>
      <c r="BC79" s="1"/>
      <c r="BD79" s="1"/>
      <c r="BE79" s="1">
        <v>77</v>
      </c>
    </row>
    <row r="80" spans="1:57" x14ac:dyDescent="0.3">
      <c r="A80" s="1" t="s">
        <v>1162</v>
      </c>
      <c r="B80" s="422">
        <v>44208.444156006939</v>
      </c>
      <c r="C80" s="422">
        <v>44208.448230462956</v>
      </c>
      <c r="D80" s="422">
        <v>44208</v>
      </c>
      <c r="E80" s="1" t="s">
        <v>1246</v>
      </c>
      <c r="F80" s="1" t="s">
        <v>47</v>
      </c>
      <c r="G80" s="422">
        <v>44208</v>
      </c>
      <c r="H80" s="1" t="s">
        <v>548</v>
      </c>
      <c r="I80" s="1" t="s">
        <v>66</v>
      </c>
      <c r="J80" s="1" t="s">
        <v>66</v>
      </c>
      <c r="K80" s="1" t="s">
        <v>66</v>
      </c>
      <c r="L80" s="1" t="s">
        <v>824</v>
      </c>
      <c r="M80" s="1" t="s">
        <v>1275</v>
      </c>
      <c r="N80" s="1">
        <v>0</v>
      </c>
      <c r="O80" s="1">
        <v>0</v>
      </c>
      <c r="P80" s="1">
        <v>0</v>
      </c>
      <c r="Q80" s="1">
        <v>1</v>
      </c>
      <c r="R80" s="1">
        <v>1</v>
      </c>
      <c r="S80" s="1">
        <v>0</v>
      </c>
      <c r="T80" s="1">
        <v>0</v>
      </c>
      <c r="U80" s="1">
        <v>0</v>
      </c>
      <c r="V80" s="1">
        <v>0</v>
      </c>
      <c r="W80" s="1">
        <v>0</v>
      </c>
      <c r="X80" s="1"/>
      <c r="Y80" s="1"/>
      <c r="Z80" s="1"/>
      <c r="AA80" s="1"/>
      <c r="AB80" s="1"/>
      <c r="AC80" s="1"/>
      <c r="AD80" s="1"/>
      <c r="AE80" s="1"/>
      <c r="AF80" s="1" t="s">
        <v>300</v>
      </c>
      <c r="AG80" s="1">
        <v>200</v>
      </c>
      <c r="AH80" s="1" t="s">
        <v>300</v>
      </c>
      <c r="AI80" s="1">
        <v>100</v>
      </c>
      <c r="AJ80" s="1"/>
      <c r="AK80" s="1"/>
      <c r="AL80" s="1"/>
      <c r="AM80" s="1"/>
      <c r="AN80" s="1"/>
      <c r="AO80" s="1"/>
      <c r="AP80" s="1"/>
      <c r="AQ80" s="1"/>
      <c r="AR80" s="1" t="s">
        <v>46</v>
      </c>
      <c r="AS80" s="1" t="s">
        <v>1314</v>
      </c>
      <c r="AT80" s="1"/>
      <c r="AU80" s="1" t="s">
        <v>294</v>
      </c>
      <c r="AV80" s="1"/>
      <c r="AW80" s="1"/>
      <c r="AX80" s="1" t="s">
        <v>294</v>
      </c>
      <c r="AY80" s="1"/>
      <c r="AZ80" s="137"/>
      <c r="BA80" s="1" t="s">
        <v>1067</v>
      </c>
      <c r="BB80" s="1" t="s">
        <v>1387</v>
      </c>
      <c r="BC80" s="1"/>
      <c r="BD80" s="1" t="s">
        <v>1451</v>
      </c>
      <c r="BE80" s="1">
        <v>78</v>
      </c>
    </row>
    <row r="81" spans="1:57" x14ac:dyDescent="0.3">
      <c r="A81" s="1" t="s">
        <v>1163</v>
      </c>
      <c r="B81" s="422">
        <v>44208.44845369213</v>
      </c>
      <c r="C81" s="422">
        <v>44208.450633067128</v>
      </c>
      <c r="D81" s="422">
        <v>44208</v>
      </c>
      <c r="E81" s="1" t="s">
        <v>1246</v>
      </c>
      <c r="F81" s="1" t="s">
        <v>47</v>
      </c>
      <c r="G81" s="422">
        <v>44208</v>
      </c>
      <c r="H81" s="1" t="s">
        <v>548</v>
      </c>
      <c r="I81" s="1" t="s">
        <v>66</v>
      </c>
      <c r="J81" s="1" t="s">
        <v>66</v>
      </c>
      <c r="K81" s="1" t="s">
        <v>66</v>
      </c>
      <c r="L81" s="1" t="s">
        <v>824</v>
      </c>
      <c r="M81" s="1" t="s">
        <v>1273</v>
      </c>
      <c r="N81" s="1">
        <v>0</v>
      </c>
      <c r="O81" s="1">
        <v>0</v>
      </c>
      <c r="P81" s="1">
        <v>0</v>
      </c>
      <c r="Q81" s="1">
        <v>1</v>
      </c>
      <c r="R81" s="1">
        <v>1</v>
      </c>
      <c r="S81" s="1">
        <v>0</v>
      </c>
      <c r="T81" s="1">
        <v>0</v>
      </c>
      <c r="U81" s="1">
        <v>0</v>
      </c>
      <c r="V81" s="1">
        <v>0</v>
      </c>
      <c r="W81" s="1">
        <v>0</v>
      </c>
      <c r="X81" s="1"/>
      <c r="Y81" s="1"/>
      <c r="Z81" s="1"/>
      <c r="AA81" s="1"/>
      <c r="AB81" s="1"/>
      <c r="AC81" s="1"/>
      <c r="AD81" s="1"/>
      <c r="AE81" s="1"/>
      <c r="AF81" s="1" t="s">
        <v>300</v>
      </c>
      <c r="AG81" s="1">
        <v>200</v>
      </c>
      <c r="AH81" s="1" t="s">
        <v>300</v>
      </c>
      <c r="AI81" s="1">
        <v>100</v>
      </c>
      <c r="AJ81" s="1"/>
      <c r="AK81" s="1"/>
      <c r="AL81" s="1"/>
      <c r="AM81" s="1"/>
      <c r="AN81" s="1"/>
      <c r="AO81" s="1"/>
      <c r="AP81" s="1"/>
      <c r="AQ81" s="1"/>
      <c r="AR81" s="1" t="s">
        <v>46</v>
      </c>
      <c r="AS81" s="1" t="s">
        <v>1044</v>
      </c>
      <c r="AT81" s="1"/>
      <c r="AU81" s="1" t="s">
        <v>46</v>
      </c>
      <c r="AV81" s="1" t="s">
        <v>1527</v>
      </c>
      <c r="AW81" s="1"/>
      <c r="AX81" s="1" t="s">
        <v>46</v>
      </c>
      <c r="AY81" s="1" t="s">
        <v>1056</v>
      </c>
      <c r="AZ81" s="136"/>
      <c r="BA81" s="1" t="s">
        <v>1389</v>
      </c>
      <c r="BB81" s="1" t="s">
        <v>1391</v>
      </c>
      <c r="BC81" s="1"/>
      <c r="BD81" s="1"/>
      <c r="BE81" s="1">
        <v>79</v>
      </c>
    </row>
    <row r="82" spans="1:57" x14ac:dyDescent="0.3">
      <c r="A82" s="1" t="s">
        <v>1164</v>
      </c>
      <c r="B82" s="422">
        <v>44208.45477232639</v>
      </c>
      <c r="C82" s="422">
        <v>44208.458052245369</v>
      </c>
      <c r="D82" s="422">
        <v>44208</v>
      </c>
      <c r="E82" s="1" t="s">
        <v>1246</v>
      </c>
      <c r="F82" s="1" t="s">
        <v>47</v>
      </c>
      <c r="G82" s="422">
        <v>44208</v>
      </c>
      <c r="H82" s="1" t="s">
        <v>548</v>
      </c>
      <c r="I82" s="1" t="s">
        <v>66</v>
      </c>
      <c r="J82" s="1" t="s">
        <v>66</v>
      </c>
      <c r="K82" s="1" t="s">
        <v>66</v>
      </c>
      <c r="L82" s="1" t="s">
        <v>824</v>
      </c>
      <c r="M82" s="1" t="s">
        <v>61</v>
      </c>
      <c r="N82" s="1">
        <v>1</v>
      </c>
      <c r="O82" s="1">
        <v>0</v>
      </c>
      <c r="P82" s="1">
        <v>0</v>
      </c>
      <c r="Q82" s="1">
        <v>0</v>
      </c>
      <c r="R82" s="1">
        <v>0</v>
      </c>
      <c r="S82" s="1">
        <v>0</v>
      </c>
      <c r="T82" s="1">
        <v>0</v>
      </c>
      <c r="U82" s="1">
        <v>0</v>
      </c>
      <c r="V82" s="1">
        <v>0</v>
      </c>
      <c r="W82" s="1">
        <v>0</v>
      </c>
      <c r="X82" s="1" t="s">
        <v>300</v>
      </c>
      <c r="Y82" s="1">
        <v>200</v>
      </c>
      <c r="Z82" s="1"/>
      <c r="AA82" s="1"/>
      <c r="AB82" s="1"/>
      <c r="AC82" s="1"/>
      <c r="AD82" s="1"/>
      <c r="AE82" s="1"/>
      <c r="AF82" s="1"/>
      <c r="AG82" s="1"/>
      <c r="AH82" s="1"/>
      <c r="AI82" s="1"/>
      <c r="AJ82" s="1"/>
      <c r="AK82" s="1"/>
      <c r="AL82" s="1"/>
      <c r="AM82" s="1"/>
      <c r="AN82" s="1"/>
      <c r="AO82" s="1"/>
      <c r="AP82" s="1"/>
      <c r="AQ82" s="1"/>
      <c r="AR82" s="1" t="s">
        <v>46</v>
      </c>
      <c r="AS82" s="1" t="s">
        <v>1313</v>
      </c>
      <c r="AT82" s="1"/>
      <c r="AU82" s="1" t="s">
        <v>46</v>
      </c>
      <c r="AV82" s="1" t="s">
        <v>1519</v>
      </c>
      <c r="AW82" s="1"/>
      <c r="AX82" s="1" t="s">
        <v>46</v>
      </c>
      <c r="AY82" s="1" t="s">
        <v>1366</v>
      </c>
      <c r="AZ82" s="136"/>
      <c r="BA82" s="1" t="s">
        <v>1389</v>
      </c>
      <c r="BB82" s="1" t="s">
        <v>1393</v>
      </c>
      <c r="BC82" s="1"/>
      <c r="BD82" s="1" t="s">
        <v>1452</v>
      </c>
      <c r="BE82" s="1">
        <v>80</v>
      </c>
    </row>
    <row r="83" spans="1:57" x14ac:dyDescent="0.3">
      <c r="A83" s="1" t="s">
        <v>1165</v>
      </c>
      <c r="B83" s="422">
        <v>44208.458204571747</v>
      </c>
      <c r="C83" s="422">
        <v>44208.460288680551</v>
      </c>
      <c r="D83" s="422">
        <v>44208</v>
      </c>
      <c r="E83" s="1" t="s">
        <v>1246</v>
      </c>
      <c r="F83" s="1" t="s">
        <v>47</v>
      </c>
      <c r="G83" s="422">
        <v>44208</v>
      </c>
      <c r="H83" s="1" t="s">
        <v>548</v>
      </c>
      <c r="I83" s="1" t="s">
        <v>66</v>
      </c>
      <c r="J83" s="1" t="s">
        <v>66</v>
      </c>
      <c r="K83" s="1" t="s">
        <v>66</v>
      </c>
      <c r="L83" s="1" t="s">
        <v>824</v>
      </c>
      <c r="M83" s="1" t="s">
        <v>61</v>
      </c>
      <c r="N83" s="1">
        <v>1</v>
      </c>
      <c r="O83" s="1">
        <v>0</v>
      </c>
      <c r="P83" s="1">
        <v>0</v>
      </c>
      <c r="Q83" s="1">
        <v>0</v>
      </c>
      <c r="R83" s="1">
        <v>0</v>
      </c>
      <c r="S83" s="1">
        <v>0</v>
      </c>
      <c r="T83" s="1">
        <v>0</v>
      </c>
      <c r="U83" s="1">
        <v>0</v>
      </c>
      <c r="V83" s="1">
        <v>0</v>
      </c>
      <c r="W83" s="1">
        <v>0</v>
      </c>
      <c r="X83" s="1" t="s">
        <v>300</v>
      </c>
      <c r="Y83" s="1">
        <v>200</v>
      </c>
      <c r="Z83" s="1"/>
      <c r="AA83" s="1"/>
      <c r="AB83" s="1"/>
      <c r="AC83" s="1"/>
      <c r="AD83" s="1"/>
      <c r="AE83" s="1"/>
      <c r="AF83" s="1"/>
      <c r="AG83" s="1"/>
      <c r="AH83" s="1"/>
      <c r="AI83" s="1"/>
      <c r="AJ83" s="1"/>
      <c r="AK83" s="1"/>
      <c r="AL83" s="1"/>
      <c r="AM83" s="1"/>
      <c r="AN83" s="1"/>
      <c r="AO83" s="1"/>
      <c r="AP83" s="1"/>
      <c r="AQ83" s="1"/>
      <c r="AR83" s="1" t="s">
        <v>46</v>
      </c>
      <c r="AS83" s="1" t="s">
        <v>1310</v>
      </c>
      <c r="AT83" s="1"/>
      <c r="AU83" s="1" t="s">
        <v>294</v>
      </c>
      <c r="AV83" s="1"/>
      <c r="AW83" s="1"/>
      <c r="AX83" s="1" t="s">
        <v>46</v>
      </c>
      <c r="AY83" s="1" t="s">
        <v>1368</v>
      </c>
      <c r="AZ83" s="136"/>
      <c r="BA83" s="1" t="s">
        <v>1389</v>
      </c>
      <c r="BB83" s="1" t="s">
        <v>1393</v>
      </c>
      <c r="BC83" s="1"/>
      <c r="BD83" s="1"/>
      <c r="BE83" s="1">
        <v>81</v>
      </c>
    </row>
    <row r="84" spans="1:57" x14ac:dyDescent="0.3">
      <c r="A84" s="1" t="s">
        <v>1166</v>
      </c>
      <c r="B84" s="422">
        <v>44208.460441388888</v>
      </c>
      <c r="C84" s="422">
        <v>44208.464144039353</v>
      </c>
      <c r="D84" s="422">
        <v>44208</v>
      </c>
      <c r="E84" s="1" t="s">
        <v>1246</v>
      </c>
      <c r="F84" s="1" t="s">
        <v>47</v>
      </c>
      <c r="G84" s="422">
        <v>44208</v>
      </c>
      <c r="H84" s="1" t="s">
        <v>548</v>
      </c>
      <c r="I84" s="1" t="s">
        <v>66</v>
      </c>
      <c r="J84" s="1" t="s">
        <v>66</v>
      </c>
      <c r="K84" s="1" t="s">
        <v>66</v>
      </c>
      <c r="L84" s="1" t="s">
        <v>824</v>
      </c>
      <c r="M84" s="1" t="s">
        <v>825</v>
      </c>
      <c r="N84" s="1">
        <v>0</v>
      </c>
      <c r="O84" s="1">
        <v>0</v>
      </c>
      <c r="P84" s="1">
        <v>0</v>
      </c>
      <c r="Q84" s="1">
        <v>0</v>
      </c>
      <c r="R84" s="1">
        <v>0</v>
      </c>
      <c r="S84" s="1">
        <v>0</v>
      </c>
      <c r="T84" s="1">
        <v>0</v>
      </c>
      <c r="U84" s="1">
        <v>0</v>
      </c>
      <c r="V84" s="1">
        <v>1</v>
      </c>
      <c r="W84" s="1">
        <v>0</v>
      </c>
      <c r="X84" s="1"/>
      <c r="Y84" s="1"/>
      <c r="Z84" s="1"/>
      <c r="AA84" s="1"/>
      <c r="AB84" s="1"/>
      <c r="AC84" s="1"/>
      <c r="AD84" s="1"/>
      <c r="AE84" s="1"/>
      <c r="AF84" s="1"/>
      <c r="AG84" s="1"/>
      <c r="AH84" s="1"/>
      <c r="AI84" s="1"/>
      <c r="AJ84" s="1"/>
      <c r="AK84" s="1"/>
      <c r="AL84" s="1"/>
      <c r="AM84" s="1"/>
      <c r="AN84" s="1"/>
      <c r="AO84" s="1"/>
      <c r="AP84" s="1" t="s">
        <v>46</v>
      </c>
      <c r="AQ84" s="1">
        <v>100</v>
      </c>
      <c r="AR84" s="1" t="s">
        <v>46</v>
      </c>
      <c r="AS84" s="1" t="s">
        <v>1315</v>
      </c>
      <c r="AT84" s="1"/>
      <c r="AU84" s="1" t="s">
        <v>294</v>
      </c>
      <c r="AV84" s="1"/>
      <c r="AW84" s="1"/>
      <c r="AX84" s="1" t="s">
        <v>46</v>
      </c>
      <c r="AY84" s="1" t="s">
        <v>1359</v>
      </c>
      <c r="AZ84" s="136"/>
      <c r="BA84" s="1" t="s">
        <v>1067</v>
      </c>
      <c r="BB84" s="1" t="s">
        <v>1076</v>
      </c>
      <c r="BC84" s="1"/>
      <c r="BD84" s="1" t="s">
        <v>1453</v>
      </c>
      <c r="BE84" s="1">
        <v>82</v>
      </c>
    </row>
    <row r="85" spans="1:57" x14ac:dyDescent="0.3">
      <c r="A85" s="1" t="s">
        <v>1167</v>
      </c>
      <c r="B85" s="422">
        <v>44208.464384756939</v>
      </c>
      <c r="C85" s="422">
        <v>44208.465875023147</v>
      </c>
      <c r="D85" s="422">
        <v>44208</v>
      </c>
      <c r="E85" s="1" t="s">
        <v>1246</v>
      </c>
      <c r="F85" s="1" t="s">
        <v>47</v>
      </c>
      <c r="G85" s="422">
        <v>44208</v>
      </c>
      <c r="H85" s="1" t="s">
        <v>548</v>
      </c>
      <c r="I85" s="1" t="s">
        <v>66</v>
      </c>
      <c r="J85" s="1" t="s">
        <v>66</v>
      </c>
      <c r="K85" s="1" t="s">
        <v>66</v>
      </c>
      <c r="L85" s="1" t="s">
        <v>824</v>
      </c>
      <c r="M85" s="1" t="s">
        <v>61</v>
      </c>
      <c r="N85" s="1">
        <v>1</v>
      </c>
      <c r="O85" s="1">
        <v>0</v>
      </c>
      <c r="P85" s="1">
        <v>0</v>
      </c>
      <c r="Q85" s="1">
        <v>0</v>
      </c>
      <c r="R85" s="1">
        <v>0</v>
      </c>
      <c r="S85" s="1">
        <v>0</v>
      </c>
      <c r="T85" s="1">
        <v>0</v>
      </c>
      <c r="U85" s="1">
        <v>0</v>
      </c>
      <c r="V85" s="1">
        <v>0</v>
      </c>
      <c r="W85" s="1">
        <v>0</v>
      </c>
      <c r="X85" s="1" t="s">
        <v>300</v>
      </c>
      <c r="Y85" s="1">
        <v>250</v>
      </c>
      <c r="Z85" s="1"/>
      <c r="AA85" s="1"/>
      <c r="AB85" s="1"/>
      <c r="AC85" s="1"/>
      <c r="AD85" s="1"/>
      <c r="AE85" s="1"/>
      <c r="AF85" s="1"/>
      <c r="AG85" s="1"/>
      <c r="AH85" s="1"/>
      <c r="AI85" s="1"/>
      <c r="AJ85" s="1"/>
      <c r="AK85" s="1"/>
      <c r="AL85" s="1"/>
      <c r="AM85" s="1"/>
      <c r="AN85" s="1"/>
      <c r="AO85" s="1"/>
      <c r="AP85" s="1"/>
      <c r="AQ85" s="1"/>
      <c r="AR85" s="1" t="s">
        <v>46</v>
      </c>
      <c r="AS85" s="1" t="s">
        <v>1303</v>
      </c>
      <c r="AT85" s="1"/>
      <c r="AU85" s="1" t="s">
        <v>46</v>
      </c>
      <c r="AV85" s="1" t="s">
        <v>1527</v>
      </c>
      <c r="AW85" s="1"/>
      <c r="AX85" s="1" t="s">
        <v>46</v>
      </c>
      <c r="AY85" s="1" t="s">
        <v>1369</v>
      </c>
      <c r="AZ85" s="136"/>
      <c r="BA85" s="1" t="s">
        <v>1389</v>
      </c>
      <c r="BB85" s="1" t="s">
        <v>1399</v>
      </c>
      <c r="BC85" s="1"/>
      <c r="BD85" s="1"/>
      <c r="BE85" s="1">
        <v>83</v>
      </c>
    </row>
    <row r="86" spans="1:57" x14ac:dyDescent="0.3">
      <c r="A86" s="1" t="s">
        <v>1168</v>
      </c>
      <c r="B86" s="422">
        <v>44208.465961215283</v>
      </c>
      <c r="C86" s="422">
        <v>44208.467537303237</v>
      </c>
      <c r="D86" s="422">
        <v>44208</v>
      </c>
      <c r="E86" s="1" t="s">
        <v>1246</v>
      </c>
      <c r="F86" s="1" t="s">
        <v>47</v>
      </c>
      <c r="G86" s="422">
        <v>44208</v>
      </c>
      <c r="H86" s="1" t="s">
        <v>548</v>
      </c>
      <c r="I86" s="1" t="s">
        <v>66</v>
      </c>
      <c r="J86" s="1" t="s">
        <v>66</v>
      </c>
      <c r="K86" s="1" t="s">
        <v>66</v>
      </c>
      <c r="L86" s="1" t="s">
        <v>824</v>
      </c>
      <c r="M86" s="1" t="s">
        <v>1259</v>
      </c>
      <c r="N86" s="1">
        <v>0</v>
      </c>
      <c r="O86" s="1">
        <v>0</v>
      </c>
      <c r="P86" s="1">
        <v>0</v>
      </c>
      <c r="Q86" s="1">
        <v>0</v>
      </c>
      <c r="R86" s="1">
        <v>0</v>
      </c>
      <c r="S86" s="1">
        <v>0</v>
      </c>
      <c r="T86" s="1">
        <v>0</v>
      </c>
      <c r="U86" s="1">
        <v>1</v>
      </c>
      <c r="V86" s="1">
        <v>0</v>
      </c>
      <c r="W86" s="1">
        <v>1</v>
      </c>
      <c r="X86" s="1"/>
      <c r="Y86" s="1"/>
      <c r="Z86" s="1"/>
      <c r="AA86" s="1"/>
      <c r="AB86" s="1"/>
      <c r="AC86" s="1"/>
      <c r="AD86" s="1"/>
      <c r="AE86" s="1"/>
      <c r="AF86" s="1"/>
      <c r="AG86" s="1"/>
      <c r="AH86" s="1"/>
      <c r="AI86" s="1"/>
      <c r="AJ86" s="1"/>
      <c r="AK86" s="1"/>
      <c r="AL86" s="1" t="s">
        <v>46</v>
      </c>
      <c r="AM86" s="1">
        <v>200</v>
      </c>
      <c r="AN86" s="1" t="s">
        <v>46</v>
      </c>
      <c r="AO86" s="1">
        <v>1500</v>
      </c>
      <c r="AP86" s="1"/>
      <c r="AQ86" s="1"/>
      <c r="AR86" s="1" t="s">
        <v>46</v>
      </c>
      <c r="AS86" s="1" t="s">
        <v>1316</v>
      </c>
      <c r="AT86" s="1"/>
      <c r="AU86" s="1" t="s">
        <v>46</v>
      </c>
      <c r="AV86" s="1" t="s">
        <v>1533</v>
      </c>
      <c r="AW86" s="1"/>
      <c r="AX86" s="1" t="s">
        <v>46</v>
      </c>
      <c r="AY86" s="1" t="s">
        <v>1361</v>
      </c>
      <c r="AZ86" s="136"/>
      <c r="BA86" s="1" t="s">
        <v>1389</v>
      </c>
      <c r="BB86" s="1" t="s">
        <v>1393</v>
      </c>
      <c r="BC86" s="1"/>
      <c r="BD86" s="1"/>
      <c r="BE86" s="1">
        <v>84</v>
      </c>
    </row>
    <row r="87" spans="1:57" x14ac:dyDescent="0.3">
      <c r="A87" s="1" t="s">
        <v>1169</v>
      </c>
      <c r="B87" s="422">
        <v>44208.467620509262</v>
      </c>
      <c r="C87" s="422">
        <v>44208.469248287038</v>
      </c>
      <c r="D87" s="422">
        <v>44208</v>
      </c>
      <c r="E87" s="1" t="s">
        <v>1246</v>
      </c>
      <c r="F87" s="1" t="s">
        <v>47</v>
      </c>
      <c r="G87" s="422">
        <v>44208</v>
      </c>
      <c r="H87" s="1" t="s">
        <v>548</v>
      </c>
      <c r="I87" s="1" t="s">
        <v>66</v>
      </c>
      <c r="J87" s="1" t="s">
        <v>66</v>
      </c>
      <c r="K87" s="1" t="s">
        <v>66</v>
      </c>
      <c r="L87" s="1" t="s">
        <v>824</v>
      </c>
      <c r="M87" s="1" t="s">
        <v>1276</v>
      </c>
      <c r="N87" s="1">
        <v>0</v>
      </c>
      <c r="O87" s="1">
        <v>0</v>
      </c>
      <c r="P87" s="1">
        <v>1</v>
      </c>
      <c r="Q87" s="1">
        <v>0</v>
      </c>
      <c r="R87" s="1">
        <v>0</v>
      </c>
      <c r="S87" s="1">
        <v>0</v>
      </c>
      <c r="T87" s="1">
        <v>1</v>
      </c>
      <c r="U87" s="1">
        <v>0</v>
      </c>
      <c r="V87" s="1">
        <v>0</v>
      </c>
      <c r="W87" s="1">
        <v>0</v>
      </c>
      <c r="X87" s="1"/>
      <c r="Y87" s="1"/>
      <c r="Z87" s="1"/>
      <c r="AA87" s="1"/>
      <c r="AB87" s="1" t="s">
        <v>300</v>
      </c>
      <c r="AC87" s="1">
        <v>300</v>
      </c>
      <c r="AD87" s="1"/>
      <c r="AE87" s="1"/>
      <c r="AF87" s="1"/>
      <c r="AG87" s="1"/>
      <c r="AH87" s="1"/>
      <c r="AI87" s="1"/>
      <c r="AJ87" s="1" t="s">
        <v>46</v>
      </c>
      <c r="AK87" s="1">
        <v>2000</v>
      </c>
      <c r="AL87" s="1"/>
      <c r="AM87" s="1"/>
      <c r="AN87" s="1"/>
      <c r="AO87" s="1"/>
      <c r="AP87" s="1"/>
      <c r="AQ87" s="1"/>
      <c r="AR87" s="1" t="s">
        <v>46</v>
      </c>
      <c r="AS87" s="1" t="s">
        <v>1317</v>
      </c>
      <c r="AT87" s="1"/>
      <c r="AU87" s="1" t="s">
        <v>46</v>
      </c>
      <c r="AV87" s="1" t="s">
        <v>1534</v>
      </c>
      <c r="AW87" s="1"/>
      <c r="AX87" s="1" t="s">
        <v>46</v>
      </c>
      <c r="AY87" s="1" t="s">
        <v>1365</v>
      </c>
      <c r="AZ87" s="136"/>
      <c r="BA87" s="1" t="s">
        <v>1067</v>
      </c>
      <c r="BB87" s="1" t="s">
        <v>1080</v>
      </c>
      <c r="BC87" s="1"/>
      <c r="BD87" s="1"/>
      <c r="BE87" s="1">
        <v>85</v>
      </c>
    </row>
    <row r="88" spans="1:57" x14ac:dyDescent="0.3">
      <c r="A88" s="1" t="s">
        <v>1170</v>
      </c>
      <c r="B88" s="422">
        <v>44208.589373136572</v>
      </c>
      <c r="C88" s="422">
        <v>44208.593970243062</v>
      </c>
      <c r="D88" s="422">
        <v>44208</v>
      </c>
      <c r="E88" s="1" t="s">
        <v>1248</v>
      </c>
      <c r="F88" s="1" t="s">
        <v>65</v>
      </c>
      <c r="G88" s="422">
        <v>44208</v>
      </c>
      <c r="H88" s="1" t="s">
        <v>542</v>
      </c>
      <c r="I88" s="1" t="s">
        <v>67</v>
      </c>
      <c r="J88" s="1" t="s">
        <v>67</v>
      </c>
      <c r="K88" s="1" t="s">
        <v>67</v>
      </c>
      <c r="L88" s="1" t="s">
        <v>824</v>
      </c>
      <c r="M88" s="1" t="s">
        <v>1277</v>
      </c>
      <c r="N88" s="1">
        <v>1</v>
      </c>
      <c r="O88" s="1">
        <v>1</v>
      </c>
      <c r="P88" s="1">
        <v>0</v>
      </c>
      <c r="Q88" s="1">
        <v>1</v>
      </c>
      <c r="R88" s="1">
        <v>1</v>
      </c>
      <c r="S88" s="1">
        <v>0</v>
      </c>
      <c r="T88" s="1">
        <v>0</v>
      </c>
      <c r="U88" s="1">
        <v>0</v>
      </c>
      <c r="V88" s="1">
        <v>0</v>
      </c>
      <c r="W88" s="1">
        <v>0</v>
      </c>
      <c r="X88" s="1" t="s">
        <v>298</v>
      </c>
      <c r="Y88" s="1">
        <v>175</v>
      </c>
      <c r="Z88" s="1" t="s">
        <v>298</v>
      </c>
      <c r="AA88" s="1">
        <v>200</v>
      </c>
      <c r="AB88" s="1"/>
      <c r="AC88" s="1"/>
      <c r="AD88" s="1"/>
      <c r="AE88" s="1"/>
      <c r="AF88" s="1" t="s">
        <v>298</v>
      </c>
      <c r="AG88" s="1">
        <v>350</v>
      </c>
      <c r="AH88" s="1" t="s">
        <v>298</v>
      </c>
      <c r="AI88" s="1">
        <v>112</v>
      </c>
      <c r="AJ88" s="1"/>
      <c r="AK88" s="1"/>
      <c r="AL88" s="1"/>
      <c r="AM88" s="1"/>
      <c r="AN88" s="1"/>
      <c r="AO88" s="1"/>
      <c r="AP88" s="1"/>
      <c r="AQ88" s="1"/>
      <c r="AR88" s="1" t="s">
        <v>46</v>
      </c>
      <c r="AS88" s="1" t="s">
        <v>1318</v>
      </c>
      <c r="AT88" s="1"/>
      <c r="AU88" s="1" t="s">
        <v>46</v>
      </c>
      <c r="AV88" s="1" t="s">
        <v>1535</v>
      </c>
      <c r="AW88" s="1"/>
      <c r="AX88" s="1" t="s">
        <v>46</v>
      </c>
      <c r="AY88" s="1" t="s">
        <v>1368</v>
      </c>
      <c r="AZ88" s="136"/>
      <c r="BA88" s="1" t="s">
        <v>1067</v>
      </c>
      <c r="BB88" s="1" t="s">
        <v>1400</v>
      </c>
      <c r="BC88" s="1"/>
      <c r="BD88" s="1" t="s">
        <v>1454</v>
      </c>
      <c r="BE88" s="1">
        <v>86</v>
      </c>
    </row>
    <row r="89" spans="1:57" x14ac:dyDescent="0.3">
      <c r="A89" s="1" t="s">
        <v>1171</v>
      </c>
      <c r="B89" s="422">
        <v>44208.594158321772</v>
      </c>
      <c r="C89" s="422">
        <v>44208.659191226849</v>
      </c>
      <c r="D89" s="422">
        <v>44208</v>
      </c>
      <c r="E89" s="1" t="s">
        <v>1248</v>
      </c>
      <c r="F89" s="1" t="s">
        <v>65</v>
      </c>
      <c r="G89" s="422">
        <v>44208</v>
      </c>
      <c r="H89" s="1" t="s">
        <v>542</v>
      </c>
      <c r="I89" s="1" t="s">
        <v>67</v>
      </c>
      <c r="J89" s="1" t="s">
        <v>67</v>
      </c>
      <c r="K89" s="1" t="s">
        <v>67</v>
      </c>
      <c r="L89" s="1" t="s">
        <v>824</v>
      </c>
      <c r="M89" s="1" t="s">
        <v>1278</v>
      </c>
      <c r="N89" s="1">
        <v>0</v>
      </c>
      <c r="O89" s="1">
        <v>1</v>
      </c>
      <c r="P89" s="1">
        <v>1</v>
      </c>
      <c r="Q89" s="1">
        <v>1</v>
      </c>
      <c r="R89" s="1">
        <v>0</v>
      </c>
      <c r="S89" s="1">
        <v>0</v>
      </c>
      <c r="T89" s="1">
        <v>1</v>
      </c>
      <c r="U89" s="1">
        <v>1</v>
      </c>
      <c r="V89" s="1">
        <v>1</v>
      </c>
      <c r="W89" s="1">
        <v>0</v>
      </c>
      <c r="X89" s="1"/>
      <c r="Y89" s="1"/>
      <c r="Z89" s="1" t="s">
        <v>298</v>
      </c>
      <c r="AA89" s="1">
        <v>175</v>
      </c>
      <c r="AB89" s="1" t="s">
        <v>298</v>
      </c>
      <c r="AC89" s="1">
        <v>300</v>
      </c>
      <c r="AD89" s="1"/>
      <c r="AE89" s="1"/>
      <c r="AF89" s="1" t="s">
        <v>298</v>
      </c>
      <c r="AG89" s="1">
        <v>325</v>
      </c>
      <c r="AH89" s="1"/>
      <c r="AI89" s="1"/>
      <c r="AJ89" s="1" t="s">
        <v>46</v>
      </c>
      <c r="AK89" s="1">
        <v>1350</v>
      </c>
      <c r="AL89" s="1" t="s">
        <v>46</v>
      </c>
      <c r="AM89" s="1">
        <v>200</v>
      </c>
      <c r="AN89" s="1"/>
      <c r="AO89" s="1"/>
      <c r="AP89" s="1" t="s">
        <v>46</v>
      </c>
      <c r="AQ89" s="1">
        <v>1500</v>
      </c>
      <c r="AR89" s="1" t="s">
        <v>46</v>
      </c>
      <c r="AS89" s="1" t="s">
        <v>1319</v>
      </c>
      <c r="AT89" s="1"/>
      <c r="AU89" s="1" t="s">
        <v>46</v>
      </c>
      <c r="AV89" s="1" t="s">
        <v>1536</v>
      </c>
      <c r="AW89" s="1"/>
      <c r="AX89" s="1" t="s">
        <v>46</v>
      </c>
      <c r="AY89" s="1" t="s">
        <v>1368</v>
      </c>
      <c r="AZ89" s="136"/>
      <c r="BA89" s="1" t="s">
        <v>1067</v>
      </c>
      <c r="BB89" s="1" t="s">
        <v>1401</v>
      </c>
      <c r="BC89" s="1"/>
      <c r="BD89" s="1" t="s">
        <v>1454</v>
      </c>
      <c r="BE89" s="1">
        <v>87</v>
      </c>
    </row>
    <row r="90" spans="1:57" x14ac:dyDescent="0.3">
      <c r="A90" s="1" t="s">
        <v>1172</v>
      </c>
      <c r="B90" s="422">
        <v>44208.597737939817</v>
      </c>
      <c r="C90" s="422">
        <v>44208.604434236113</v>
      </c>
      <c r="D90" s="422">
        <v>44208</v>
      </c>
      <c r="E90" s="1" t="s">
        <v>1248</v>
      </c>
      <c r="F90" s="1" t="s">
        <v>65</v>
      </c>
      <c r="G90" s="422">
        <v>44208</v>
      </c>
      <c r="H90" s="1" t="s">
        <v>542</v>
      </c>
      <c r="I90" s="1" t="s">
        <v>67</v>
      </c>
      <c r="J90" s="1" t="s">
        <v>67</v>
      </c>
      <c r="K90" s="1" t="s">
        <v>67</v>
      </c>
      <c r="L90" s="1" t="s">
        <v>834</v>
      </c>
      <c r="M90" s="1" t="s">
        <v>50</v>
      </c>
      <c r="N90" s="1">
        <v>0</v>
      </c>
      <c r="O90" s="1">
        <v>0</v>
      </c>
      <c r="P90" s="1">
        <v>0</v>
      </c>
      <c r="Q90" s="1">
        <v>0</v>
      </c>
      <c r="R90" s="1">
        <v>0</v>
      </c>
      <c r="S90" s="1">
        <v>0</v>
      </c>
      <c r="T90" s="1">
        <v>0</v>
      </c>
      <c r="U90" s="1">
        <v>0</v>
      </c>
      <c r="V90" s="1">
        <v>0</v>
      </c>
      <c r="W90" s="1">
        <v>1</v>
      </c>
      <c r="X90" s="1"/>
      <c r="Y90" s="1"/>
      <c r="Z90" s="1"/>
      <c r="AA90" s="1"/>
      <c r="AB90" s="1"/>
      <c r="AC90" s="1"/>
      <c r="AD90" s="1"/>
      <c r="AE90" s="1"/>
      <c r="AF90" s="1"/>
      <c r="AG90" s="1"/>
      <c r="AH90" s="1"/>
      <c r="AI90" s="1"/>
      <c r="AJ90" s="1"/>
      <c r="AK90" s="1"/>
      <c r="AL90" s="1"/>
      <c r="AM90" s="1"/>
      <c r="AN90" s="1" t="s">
        <v>46</v>
      </c>
      <c r="AO90" s="1">
        <v>800</v>
      </c>
      <c r="AP90" s="1"/>
      <c r="AQ90" s="1"/>
      <c r="AR90" s="1" t="s">
        <v>46</v>
      </c>
      <c r="AS90" s="1" t="s">
        <v>1320</v>
      </c>
      <c r="AT90" s="1"/>
      <c r="AU90" s="1" t="s">
        <v>294</v>
      </c>
      <c r="AV90" s="1"/>
      <c r="AW90" s="1"/>
      <c r="AX90" s="1" t="s">
        <v>46</v>
      </c>
      <c r="AY90" s="1" t="s">
        <v>942</v>
      </c>
      <c r="AZ90" s="136"/>
      <c r="BA90" s="1" t="s">
        <v>1067</v>
      </c>
      <c r="BB90" s="1" t="s">
        <v>1074</v>
      </c>
      <c r="BC90" s="1"/>
      <c r="BD90" s="1" t="s">
        <v>1454</v>
      </c>
      <c r="BE90" s="1">
        <v>88</v>
      </c>
    </row>
    <row r="91" spans="1:57" x14ac:dyDescent="0.3">
      <c r="A91" s="1" t="s">
        <v>1173</v>
      </c>
      <c r="B91" s="422">
        <v>44208.604516053238</v>
      </c>
      <c r="C91" s="422">
        <v>44208.610188680563</v>
      </c>
      <c r="D91" s="422">
        <v>44208</v>
      </c>
      <c r="E91" s="1" t="s">
        <v>1248</v>
      </c>
      <c r="F91" s="1" t="s">
        <v>65</v>
      </c>
      <c r="G91" s="422">
        <v>44208</v>
      </c>
      <c r="H91" s="1" t="s">
        <v>542</v>
      </c>
      <c r="I91" s="1" t="s">
        <v>67</v>
      </c>
      <c r="J91" s="1" t="s">
        <v>67</v>
      </c>
      <c r="K91" s="1" t="s">
        <v>67</v>
      </c>
      <c r="L91" s="1" t="s">
        <v>834</v>
      </c>
      <c r="M91" s="1" t="s">
        <v>1279</v>
      </c>
      <c r="N91" s="1">
        <v>0</v>
      </c>
      <c r="O91" s="1">
        <v>0</v>
      </c>
      <c r="P91" s="1">
        <v>1</v>
      </c>
      <c r="Q91" s="1">
        <v>0</v>
      </c>
      <c r="R91" s="1">
        <v>0</v>
      </c>
      <c r="S91" s="1">
        <v>0</v>
      </c>
      <c r="T91" s="1">
        <v>1</v>
      </c>
      <c r="U91" s="1">
        <v>1</v>
      </c>
      <c r="V91" s="1">
        <v>0</v>
      </c>
      <c r="W91" s="1">
        <v>0</v>
      </c>
      <c r="X91" s="1"/>
      <c r="Y91" s="1"/>
      <c r="Z91" s="1"/>
      <c r="AA91" s="1"/>
      <c r="AB91" s="1" t="s">
        <v>298</v>
      </c>
      <c r="AC91" s="1">
        <v>350</v>
      </c>
      <c r="AD91" s="1"/>
      <c r="AE91" s="1"/>
      <c r="AF91" s="1"/>
      <c r="AG91" s="1"/>
      <c r="AH91" s="1"/>
      <c r="AI91" s="1"/>
      <c r="AJ91" s="1" t="s">
        <v>46</v>
      </c>
      <c r="AK91" s="1">
        <v>1400</v>
      </c>
      <c r="AL91" s="1" t="s">
        <v>46</v>
      </c>
      <c r="AM91" s="1">
        <v>200</v>
      </c>
      <c r="AN91" s="1"/>
      <c r="AO91" s="1"/>
      <c r="AP91" s="1"/>
      <c r="AQ91" s="1"/>
      <c r="AR91" s="1" t="s">
        <v>46</v>
      </c>
      <c r="AS91" s="1" t="s">
        <v>1321</v>
      </c>
      <c r="AT91" s="1"/>
      <c r="AU91" s="1" t="s">
        <v>46</v>
      </c>
      <c r="AV91" s="1" t="s">
        <v>1537</v>
      </c>
      <c r="AW91" s="1"/>
      <c r="AX91" s="1" t="s">
        <v>46</v>
      </c>
      <c r="AY91" s="1" t="s">
        <v>1368</v>
      </c>
      <c r="AZ91" s="136"/>
      <c r="BA91" s="1" t="s">
        <v>1067</v>
      </c>
      <c r="BB91" s="1" t="s">
        <v>1400</v>
      </c>
      <c r="BC91" s="1"/>
      <c r="BD91" s="1" t="s">
        <v>1455</v>
      </c>
      <c r="BE91" s="1">
        <v>89</v>
      </c>
    </row>
    <row r="92" spans="1:57" x14ac:dyDescent="0.3">
      <c r="A92" s="1" t="s">
        <v>1174</v>
      </c>
      <c r="B92" s="422">
        <v>44208.612468032406</v>
      </c>
      <c r="C92" s="422">
        <v>44208.616132881943</v>
      </c>
      <c r="D92" s="422">
        <v>44208</v>
      </c>
      <c r="E92" s="1" t="s">
        <v>1248</v>
      </c>
      <c r="F92" s="1" t="s">
        <v>65</v>
      </c>
      <c r="G92" s="422">
        <v>44208</v>
      </c>
      <c r="H92" s="1" t="s">
        <v>542</v>
      </c>
      <c r="I92" s="1" t="s">
        <v>67</v>
      </c>
      <c r="J92" s="1" t="s">
        <v>67</v>
      </c>
      <c r="K92" s="1" t="s">
        <v>67</v>
      </c>
      <c r="L92" s="1" t="s">
        <v>834</v>
      </c>
      <c r="M92" s="1" t="s">
        <v>1277</v>
      </c>
      <c r="N92" s="1">
        <v>1</v>
      </c>
      <c r="O92" s="1">
        <v>1</v>
      </c>
      <c r="P92" s="1">
        <v>0</v>
      </c>
      <c r="Q92" s="1">
        <v>1</v>
      </c>
      <c r="R92" s="1">
        <v>1</v>
      </c>
      <c r="S92" s="1">
        <v>0</v>
      </c>
      <c r="T92" s="1">
        <v>0</v>
      </c>
      <c r="U92" s="1">
        <v>0</v>
      </c>
      <c r="V92" s="1">
        <v>0</v>
      </c>
      <c r="W92" s="1">
        <v>0</v>
      </c>
      <c r="X92" s="1" t="s">
        <v>298</v>
      </c>
      <c r="Y92" s="1">
        <v>105</v>
      </c>
      <c r="Z92" s="1" t="s">
        <v>298</v>
      </c>
      <c r="AA92" s="1">
        <v>125</v>
      </c>
      <c r="AB92" s="1"/>
      <c r="AC92" s="1"/>
      <c r="AD92" s="1"/>
      <c r="AE92" s="1"/>
      <c r="AF92" s="1" t="s">
        <v>298</v>
      </c>
      <c r="AG92" s="1">
        <v>200</v>
      </c>
      <c r="AH92" s="1" t="s">
        <v>298</v>
      </c>
      <c r="AI92" s="1">
        <v>75</v>
      </c>
      <c r="AJ92" s="1"/>
      <c r="AK92" s="1"/>
      <c r="AL92" s="1"/>
      <c r="AM92" s="1"/>
      <c r="AN92" s="1"/>
      <c r="AO92" s="1"/>
      <c r="AP92" s="1"/>
      <c r="AQ92" s="1"/>
      <c r="AR92" s="1" t="s">
        <v>46</v>
      </c>
      <c r="AS92" s="1" t="s">
        <v>1322</v>
      </c>
      <c r="AT92" s="1"/>
      <c r="AU92" s="1" t="s">
        <v>46</v>
      </c>
      <c r="AV92" s="1" t="s">
        <v>1535</v>
      </c>
      <c r="AW92" s="1"/>
      <c r="AX92" s="1" t="s">
        <v>46</v>
      </c>
      <c r="AY92" s="1" t="s">
        <v>1368</v>
      </c>
      <c r="AZ92" s="136"/>
      <c r="BA92" s="1" t="s">
        <v>1067</v>
      </c>
      <c r="BB92" s="1" t="s">
        <v>1400</v>
      </c>
      <c r="BC92" s="1"/>
      <c r="BD92" s="1" t="s">
        <v>1456</v>
      </c>
      <c r="BE92" s="1">
        <v>90</v>
      </c>
    </row>
    <row r="93" spans="1:57" x14ac:dyDescent="0.3">
      <c r="A93" s="1" t="s">
        <v>1175</v>
      </c>
      <c r="B93" s="422">
        <v>44208.620374999999</v>
      </c>
      <c r="C93" s="422">
        <v>44208.62243319444</v>
      </c>
      <c r="D93" s="422">
        <v>44208</v>
      </c>
      <c r="E93" s="1" t="s">
        <v>1248</v>
      </c>
      <c r="F93" s="1" t="s">
        <v>65</v>
      </c>
      <c r="G93" s="422">
        <v>44208</v>
      </c>
      <c r="H93" s="1" t="s">
        <v>542</v>
      </c>
      <c r="I93" s="1" t="s">
        <v>67</v>
      </c>
      <c r="J93" s="1" t="s">
        <v>67</v>
      </c>
      <c r="K93" s="1" t="s">
        <v>67</v>
      </c>
      <c r="L93" s="1" t="s">
        <v>834</v>
      </c>
      <c r="M93" s="1" t="s">
        <v>1280</v>
      </c>
      <c r="N93" s="1">
        <v>0</v>
      </c>
      <c r="O93" s="1">
        <v>0</v>
      </c>
      <c r="P93" s="1">
        <v>1</v>
      </c>
      <c r="Q93" s="1">
        <v>0</v>
      </c>
      <c r="R93" s="1">
        <v>0</v>
      </c>
      <c r="S93" s="1">
        <v>0</v>
      </c>
      <c r="T93" s="1">
        <v>1</v>
      </c>
      <c r="U93" s="1">
        <v>1</v>
      </c>
      <c r="V93" s="1">
        <v>0</v>
      </c>
      <c r="W93" s="1">
        <v>1</v>
      </c>
      <c r="X93" s="1"/>
      <c r="Y93" s="1"/>
      <c r="Z93" s="1"/>
      <c r="AA93" s="1"/>
      <c r="AB93" s="1" t="s">
        <v>298</v>
      </c>
      <c r="AC93" s="1">
        <v>300</v>
      </c>
      <c r="AD93" s="1"/>
      <c r="AE93" s="1"/>
      <c r="AF93" s="1"/>
      <c r="AG93" s="1"/>
      <c r="AH93" s="1"/>
      <c r="AI93" s="1"/>
      <c r="AJ93" s="1" t="s">
        <v>46</v>
      </c>
      <c r="AK93" s="1">
        <v>1300</v>
      </c>
      <c r="AL93" s="1" t="s">
        <v>46</v>
      </c>
      <c r="AM93" s="1">
        <v>200</v>
      </c>
      <c r="AN93" s="1" t="s">
        <v>46</v>
      </c>
      <c r="AO93" s="1">
        <v>700</v>
      </c>
      <c r="AP93" s="1"/>
      <c r="AQ93" s="1"/>
      <c r="AR93" s="1" t="s">
        <v>46</v>
      </c>
      <c r="AS93" s="1" t="s">
        <v>1323</v>
      </c>
      <c r="AT93" s="1"/>
      <c r="AU93" s="1" t="s">
        <v>46</v>
      </c>
      <c r="AV93" s="1" t="s">
        <v>1538</v>
      </c>
      <c r="AW93" s="1"/>
      <c r="AX93" s="1" t="s">
        <v>46</v>
      </c>
      <c r="AY93" s="1" t="s">
        <v>942</v>
      </c>
      <c r="AZ93" s="136"/>
      <c r="BA93" s="1" t="s">
        <v>1067</v>
      </c>
      <c r="BB93" s="1" t="s">
        <v>1400</v>
      </c>
      <c r="BC93" s="1"/>
      <c r="BD93" s="1" t="s">
        <v>1456</v>
      </c>
      <c r="BE93" s="1">
        <v>91</v>
      </c>
    </row>
    <row r="94" spans="1:57" x14ac:dyDescent="0.3">
      <c r="A94" s="1" t="s">
        <v>1176</v>
      </c>
      <c r="B94" s="422">
        <v>44208.622562141201</v>
      </c>
      <c r="C94" s="422">
        <v>44208.651308506953</v>
      </c>
      <c r="D94" s="422">
        <v>44208</v>
      </c>
      <c r="E94" s="1" t="s">
        <v>1248</v>
      </c>
      <c r="F94" s="1" t="s">
        <v>65</v>
      </c>
      <c r="G94" s="422">
        <v>44208</v>
      </c>
      <c r="H94" s="1" t="s">
        <v>542</v>
      </c>
      <c r="I94" s="1" t="s">
        <v>67</v>
      </c>
      <c r="J94" s="1" t="s">
        <v>67</v>
      </c>
      <c r="K94" s="1" t="s">
        <v>67</v>
      </c>
      <c r="L94" s="1" t="s">
        <v>834</v>
      </c>
      <c r="M94" s="1" t="s">
        <v>50</v>
      </c>
      <c r="N94" s="1">
        <v>0</v>
      </c>
      <c r="O94" s="1">
        <v>0</v>
      </c>
      <c r="P94" s="1">
        <v>0</v>
      </c>
      <c r="Q94" s="1">
        <v>0</v>
      </c>
      <c r="R94" s="1">
        <v>0</v>
      </c>
      <c r="S94" s="1">
        <v>0</v>
      </c>
      <c r="T94" s="1">
        <v>0</v>
      </c>
      <c r="U94" s="1">
        <v>0</v>
      </c>
      <c r="V94" s="1">
        <v>0</v>
      </c>
      <c r="W94" s="1">
        <v>1</v>
      </c>
      <c r="X94" s="1"/>
      <c r="Y94" s="1"/>
      <c r="Z94" s="1"/>
      <c r="AA94" s="1"/>
      <c r="AB94" s="1"/>
      <c r="AC94" s="1"/>
      <c r="AD94" s="1"/>
      <c r="AE94" s="1"/>
      <c r="AF94" s="1"/>
      <c r="AG94" s="1"/>
      <c r="AH94" s="1"/>
      <c r="AI94" s="1"/>
      <c r="AJ94" s="1"/>
      <c r="AK94" s="1"/>
      <c r="AL94" s="1"/>
      <c r="AM94" s="1"/>
      <c r="AN94" s="1" t="s">
        <v>46</v>
      </c>
      <c r="AO94" s="1">
        <v>700</v>
      </c>
      <c r="AP94" s="1"/>
      <c r="AQ94" s="1"/>
      <c r="AR94" s="1" t="s">
        <v>46</v>
      </c>
      <c r="AS94" s="1" t="s">
        <v>1036</v>
      </c>
      <c r="AT94" s="1"/>
      <c r="AU94" s="1" t="s">
        <v>46</v>
      </c>
      <c r="AV94" s="1" t="s">
        <v>1524</v>
      </c>
      <c r="AW94" s="1"/>
      <c r="AX94" s="1" t="s">
        <v>46</v>
      </c>
      <c r="AY94" s="1" t="s">
        <v>942</v>
      </c>
      <c r="AZ94" s="137"/>
      <c r="BA94" s="1" t="s">
        <v>1067</v>
      </c>
      <c r="BB94" s="1" t="s">
        <v>1400</v>
      </c>
      <c r="BC94" s="1"/>
      <c r="BD94" s="1" t="s">
        <v>1456</v>
      </c>
      <c r="BE94" s="1">
        <v>92</v>
      </c>
    </row>
    <row r="95" spans="1:57" x14ac:dyDescent="0.3">
      <c r="A95" s="1" t="s">
        <v>1177</v>
      </c>
      <c r="B95" s="422">
        <v>44208.629221655086</v>
      </c>
      <c r="C95" s="422">
        <v>44208.631017129643</v>
      </c>
      <c r="D95" s="422">
        <v>44208</v>
      </c>
      <c r="E95" s="1" t="s">
        <v>1248</v>
      </c>
      <c r="F95" s="1" t="s">
        <v>65</v>
      </c>
      <c r="G95" s="422">
        <v>44208</v>
      </c>
      <c r="H95" s="1" t="s">
        <v>542</v>
      </c>
      <c r="I95" s="1" t="s">
        <v>67</v>
      </c>
      <c r="J95" s="1" t="s">
        <v>67</v>
      </c>
      <c r="K95" s="1" t="s">
        <v>67</v>
      </c>
      <c r="L95" s="1" t="s">
        <v>834</v>
      </c>
      <c r="M95" s="1" t="s">
        <v>1279</v>
      </c>
      <c r="N95" s="1">
        <v>0</v>
      </c>
      <c r="O95" s="1">
        <v>0</v>
      </c>
      <c r="P95" s="1">
        <v>1</v>
      </c>
      <c r="Q95" s="1">
        <v>0</v>
      </c>
      <c r="R95" s="1">
        <v>0</v>
      </c>
      <c r="S95" s="1">
        <v>0</v>
      </c>
      <c r="T95" s="1">
        <v>1</v>
      </c>
      <c r="U95" s="1">
        <v>1</v>
      </c>
      <c r="V95" s="1">
        <v>0</v>
      </c>
      <c r="W95" s="1">
        <v>0</v>
      </c>
      <c r="X95" s="1"/>
      <c r="Y95" s="1"/>
      <c r="Z95" s="1"/>
      <c r="AA95" s="1"/>
      <c r="AB95" s="1" t="s">
        <v>298</v>
      </c>
      <c r="AC95" s="1">
        <v>300</v>
      </c>
      <c r="AD95" s="1"/>
      <c r="AE95" s="1"/>
      <c r="AF95" s="1"/>
      <c r="AG95" s="1"/>
      <c r="AH95" s="1"/>
      <c r="AI95" s="1"/>
      <c r="AJ95" s="1" t="s">
        <v>46</v>
      </c>
      <c r="AK95" s="1">
        <v>1200</v>
      </c>
      <c r="AL95" s="1" t="s">
        <v>46</v>
      </c>
      <c r="AM95" s="1">
        <v>200</v>
      </c>
      <c r="AN95" s="1"/>
      <c r="AO95" s="1"/>
      <c r="AP95" s="1"/>
      <c r="AQ95" s="1"/>
      <c r="AR95" s="1" t="s">
        <v>46</v>
      </c>
      <c r="AS95" s="1" t="s">
        <v>1299</v>
      </c>
      <c r="AT95" s="1"/>
      <c r="AU95" s="1" t="s">
        <v>46</v>
      </c>
      <c r="AV95" s="1" t="s">
        <v>1539</v>
      </c>
      <c r="AW95" s="1"/>
      <c r="AX95" s="1" t="s">
        <v>46</v>
      </c>
      <c r="AY95" s="1" t="s">
        <v>1368</v>
      </c>
      <c r="AZ95" s="136"/>
      <c r="BA95" s="1" t="s">
        <v>1067</v>
      </c>
      <c r="BB95" s="1" t="s">
        <v>1400</v>
      </c>
      <c r="BC95" s="1"/>
      <c r="BD95" s="1" t="s">
        <v>1456</v>
      </c>
      <c r="BE95" s="1">
        <v>93</v>
      </c>
    </row>
    <row r="96" spans="1:57" x14ac:dyDescent="0.3">
      <c r="A96" s="1" t="s">
        <v>1178</v>
      </c>
      <c r="B96" s="422">
        <v>44208.631173622693</v>
      </c>
      <c r="C96" s="422">
        <v>44208.633915555547</v>
      </c>
      <c r="D96" s="422">
        <v>44208</v>
      </c>
      <c r="E96" s="1" t="s">
        <v>1248</v>
      </c>
      <c r="F96" s="1" t="s">
        <v>65</v>
      </c>
      <c r="G96" s="422">
        <v>44208</v>
      </c>
      <c r="H96" s="1" t="s">
        <v>542</v>
      </c>
      <c r="I96" s="1" t="s">
        <v>67</v>
      </c>
      <c r="J96" s="1" t="s">
        <v>67</v>
      </c>
      <c r="K96" s="1" t="s">
        <v>67</v>
      </c>
      <c r="L96" s="1" t="s">
        <v>834</v>
      </c>
      <c r="M96" s="1" t="s">
        <v>1281</v>
      </c>
      <c r="N96" s="1">
        <v>1</v>
      </c>
      <c r="O96" s="1">
        <v>1</v>
      </c>
      <c r="P96" s="1">
        <v>0</v>
      </c>
      <c r="Q96" s="1">
        <v>0</v>
      </c>
      <c r="R96" s="1">
        <v>1</v>
      </c>
      <c r="S96" s="1">
        <v>0</v>
      </c>
      <c r="T96" s="1">
        <v>0</v>
      </c>
      <c r="U96" s="1">
        <v>0</v>
      </c>
      <c r="V96" s="1">
        <v>0</v>
      </c>
      <c r="W96" s="1">
        <v>0</v>
      </c>
      <c r="X96" s="1" t="s">
        <v>298</v>
      </c>
      <c r="Y96" s="1">
        <v>105</v>
      </c>
      <c r="Z96" s="1" t="s">
        <v>298</v>
      </c>
      <c r="AA96" s="1">
        <v>150</v>
      </c>
      <c r="AB96" s="1"/>
      <c r="AC96" s="1"/>
      <c r="AD96" s="1"/>
      <c r="AE96" s="1"/>
      <c r="AF96" s="1"/>
      <c r="AG96" s="1"/>
      <c r="AH96" s="1" t="s">
        <v>298</v>
      </c>
      <c r="AI96" s="1">
        <v>75</v>
      </c>
      <c r="AJ96" s="1"/>
      <c r="AK96" s="1"/>
      <c r="AL96" s="1"/>
      <c r="AM96" s="1"/>
      <c r="AN96" s="1"/>
      <c r="AO96" s="1"/>
      <c r="AP96" s="1"/>
      <c r="AQ96" s="1"/>
      <c r="AR96" s="1" t="s">
        <v>46</v>
      </c>
      <c r="AS96" s="1" t="s">
        <v>1036</v>
      </c>
      <c r="AT96" s="1"/>
      <c r="AU96" s="1" t="s">
        <v>46</v>
      </c>
      <c r="AV96" s="1" t="s">
        <v>1540</v>
      </c>
      <c r="AW96" s="1"/>
      <c r="AX96" s="1" t="s">
        <v>46</v>
      </c>
      <c r="AY96" s="1" t="s">
        <v>942</v>
      </c>
      <c r="AZ96" s="136"/>
      <c r="BA96" s="1" t="s">
        <v>1067</v>
      </c>
      <c r="BB96" s="1" t="s">
        <v>1400</v>
      </c>
      <c r="BC96" s="1"/>
      <c r="BD96" s="1" t="s">
        <v>1456</v>
      </c>
      <c r="BE96" s="1">
        <v>94</v>
      </c>
    </row>
    <row r="97" spans="1:57" x14ac:dyDescent="0.3">
      <c r="A97" s="1" t="s">
        <v>1179</v>
      </c>
      <c r="B97" s="422">
        <v>44208.634047835643</v>
      </c>
      <c r="C97" s="422">
        <v>44208.670905497682</v>
      </c>
      <c r="D97" s="422">
        <v>44208</v>
      </c>
      <c r="E97" s="1" t="s">
        <v>1248</v>
      </c>
      <c r="F97" s="1" t="s">
        <v>65</v>
      </c>
      <c r="G97" s="422">
        <v>44208</v>
      </c>
      <c r="H97" s="1" t="s">
        <v>542</v>
      </c>
      <c r="I97" s="1" t="s">
        <v>67</v>
      </c>
      <c r="J97" s="1" t="s">
        <v>67</v>
      </c>
      <c r="K97" s="1" t="s">
        <v>67</v>
      </c>
      <c r="L97" s="1" t="s">
        <v>834</v>
      </c>
      <c r="M97" s="1" t="s">
        <v>49</v>
      </c>
      <c r="N97" s="1">
        <v>0</v>
      </c>
      <c r="O97" s="1">
        <v>0</v>
      </c>
      <c r="P97" s="1">
        <v>0</v>
      </c>
      <c r="Q97" s="1">
        <v>0</v>
      </c>
      <c r="R97" s="1">
        <v>0</v>
      </c>
      <c r="S97" s="1">
        <v>1</v>
      </c>
      <c r="T97" s="1">
        <v>0</v>
      </c>
      <c r="U97" s="1">
        <v>0</v>
      </c>
      <c r="V97" s="1">
        <v>0</v>
      </c>
      <c r="W97" s="1">
        <v>0</v>
      </c>
      <c r="X97" s="1"/>
      <c r="Y97" s="1"/>
      <c r="Z97" s="1"/>
      <c r="AA97" s="1"/>
      <c r="AB97" s="1"/>
      <c r="AC97" s="1"/>
      <c r="AD97" s="1" t="s">
        <v>46</v>
      </c>
      <c r="AE97" s="1">
        <v>4000</v>
      </c>
      <c r="AF97" s="1"/>
      <c r="AG97" s="1"/>
      <c r="AH97" s="1"/>
      <c r="AI97" s="1"/>
      <c r="AJ97" s="1"/>
      <c r="AK97" s="1"/>
      <c r="AL97" s="1"/>
      <c r="AM97" s="1"/>
      <c r="AN97" s="1"/>
      <c r="AO97" s="1"/>
      <c r="AP97" s="1"/>
      <c r="AQ97" s="1"/>
      <c r="AR97" s="1" t="s">
        <v>46</v>
      </c>
      <c r="AS97" s="1" t="s">
        <v>1323</v>
      </c>
      <c r="AT97" s="1"/>
      <c r="AU97" s="1" t="s">
        <v>46</v>
      </c>
      <c r="AV97" s="1" t="s">
        <v>1524</v>
      </c>
      <c r="AW97" s="1"/>
      <c r="AX97" s="1" t="s">
        <v>46</v>
      </c>
      <c r="AY97" s="1" t="s">
        <v>1368</v>
      </c>
      <c r="AZ97" s="136"/>
      <c r="BA97" s="1" t="s">
        <v>1067</v>
      </c>
      <c r="BB97" s="1" t="s">
        <v>1400</v>
      </c>
      <c r="BC97" s="1"/>
      <c r="BD97" s="1" t="s">
        <v>1456</v>
      </c>
      <c r="BE97" s="1">
        <v>95</v>
      </c>
    </row>
    <row r="98" spans="1:57" x14ac:dyDescent="0.3">
      <c r="A98" s="1" t="s">
        <v>1180</v>
      </c>
      <c r="B98" s="422">
        <v>44208.636844733803</v>
      </c>
      <c r="C98" s="422">
        <v>44208.638745694443</v>
      </c>
      <c r="D98" s="422">
        <v>44208</v>
      </c>
      <c r="E98" s="1" t="s">
        <v>1248</v>
      </c>
      <c r="F98" s="1" t="s">
        <v>65</v>
      </c>
      <c r="G98" s="422">
        <v>44208</v>
      </c>
      <c r="H98" s="1" t="s">
        <v>542</v>
      </c>
      <c r="I98" s="1" t="s">
        <v>67</v>
      </c>
      <c r="J98" s="1" t="s">
        <v>67</v>
      </c>
      <c r="K98" s="1" t="s">
        <v>67</v>
      </c>
      <c r="L98" s="1" t="s">
        <v>834</v>
      </c>
      <c r="M98" s="1" t="s">
        <v>49</v>
      </c>
      <c r="N98" s="1">
        <v>0</v>
      </c>
      <c r="O98" s="1">
        <v>0</v>
      </c>
      <c r="P98" s="1">
        <v>0</v>
      </c>
      <c r="Q98" s="1">
        <v>0</v>
      </c>
      <c r="R98" s="1">
        <v>0</v>
      </c>
      <c r="S98" s="1">
        <v>1</v>
      </c>
      <c r="T98" s="1">
        <v>0</v>
      </c>
      <c r="U98" s="1">
        <v>0</v>
      </c>
      <c r="V98" s="1">
        <v>0</v>
      </c>
      <c r="W98" s="1">
        <v>0</v>
      </c>
      <c r="X98" s="1"/>
      <c r="Y98" s="1"/>
      <c r="Z98" s="1"/>
      <c r="AA98" s="1"/>
      <c r="AB98" s="1"/>
      <c r="AC98" s="1"/>
      <c r="AD98" s="1" t="s">
        <v>294</v>
      </c>
      <c r="AE98" s="1">
        <v>4000</v>
      </c>
      <c r="AF98" s="1"/>
      <c r="AG98" s="1"/>
      <c r="AH98" s="1"/>
      <c r="AI98" s="1"/>
      <c r="AJ98" s="1"/>
      <c r="AK98" s="1"/>
      <c r="AL98" s="1"/>
      <c r="AM98" s="1"/>
      <c r="AN98" s="1"/>
      <c r="AO98" s="1"/>
      <c r="AP98" s="1"/>
      <c r="AQ98" s="1"/>
      <c r="AR98" s="1" t="s">
        <v>46</v>
      </c>
      <c r="AS98" s="1" t="s">
        <v>1323</v>
      </c>
      <c r="AT98" s="1"/>
      <c r="AU98" s="1" t="s">
        <v>46</v>
      </c>
      <c r="AV98" s="1" t="s">
        <v>121</v>
      </c>
      <c r="AW98" s="1" t="s">
        <v>1353</v>
      </c>
      <c r="AX98" s="1" t="s">
        <v>46</v>
      </c>
      <c r="AY98" s="1" t="s">
        <v>942</v>
      </c>
      <c r="AZ98" s="136"/>
      <c r="BA98" s="1" t="s">
        <v>1067</v>
      </c>
      <c r="BB98" s="1" t="s">
        <v>1400</v>
      </c>
      <c r="BC98" s="1"/>
      <c r="BD98" s="1" t="s">
        <v>1456</v>
      </c>
      <c r="BE98" s="1">
        <v>96</v>
      </c>
    </row>
    <row r="99" spans="1:57" x14ac:dyDescent="0.3">
      <c r="A99" s="1" t="s">
        <v>1181</v>
      </c>
      <c r="B99" s="422">
        <v>44208.640548738433</v>
      </c>
      <c r="C99" s="422">
        <v>44208.641702326393</v>
      </c>
      <c r="D99" s="422">
        <v>44208</v>
      </c>
      <c r="E99" s="1" t="s">
        <v>1248</v>
      </c>
      <c r="F99" s="1" t="s">
        <v>65</v>
      </c>
      <c r="G99" s="422">
        <v>44208</v>
      </c>
      <c r="H99" s="1" t="s">
        <v>542</v>
      </c>
      <c r="I99" s="1" t="s">
        <v>67</v>
      </c>
      <c r="J99" s="1" t="s">
        <v>67</v>
      </c>
      <c r="K99" s="1" t="s">
        <v>67</v>
      </c>
      <c r="L99" s="1" t="s">
        <v>834</v>
      </c>
      <c r="M99" s="1" t="s">
        <v>50</v>
      </c>
      <c r="N99" s="1">
        <v>0</v>
      </c>
      <c r="O99" s="1">
        <v>0</v>
      </c>
      <c r="P99" s="1">
        <v>0</v>
      </c>
      <c r="Q99" s="1">
        <v>0</v>
      </c>
      <c r="R99" s="1">
        <v>0</v>
      </c>
      <c r="S99" s="1">
        <v>0</v>
      </c>
      <c r="T99" s="1">
        <v>0</v>
      </c>
      <c r="U99" s="1">
        <v>0</v>
      </c>
      <c r="V99" s="1">
        <v>0</v>
      </c>
      <c r="W99" s="1">
        <v>1</v>
      </c>
      <c r="X99" s="1"/>
      <c r="Y99" s="1"/>
      <c r="Z99" s="1"/>
      <c r="AA99" s="1"/>
      <c r="AB99" s="1"/>
      <c r="AC99" s="1"/>
      <c r="AD99" s="1"/>
      <c r="AE99" s="1"/>
      <c r="AF99" s="1"/>
      <c r="AG99" s="1"/>
      <c r="AH99" s="1"/>
      <c r="AI99" s="1"/>
      <c r="AJ99" s="1"/>
      <c r="AK99" s="1"/>
      <c r="AL99" s="1"/>
      <c r="AM99" s="1"/>
      <c r="AN99" s="1" t="s">
        <v>46</v>
      </c>
      <c r="AO99" s="1">
        <v>700</v>
      </c>
      <c r="AP99" s="1"/>
      <c r="AQ99" s="1"/>
      <c r="AR99" s="1" t="s">
        <v>46</v>
      </c>
      <c r="AS99" s="1" t="s">
        <v>1323</v>
      </c>
      <c r="AT99" s="1"/>
      <c r="AU99" s="1" t="s">
        <v>46</v>
      </c>
      <c r="AV99" s="1" t="s">
        <v>1541</v>
      </c>
      <c r="AW99" s="1"/>
      <c r="AX99" s="1" t="s">
        <v>46</v>
      </c>
      <c r="AY99" s="1" t="s">
        <v>942</v>
      </c>
      <c r="AZ99" s="137"/>
      <c r="BA99" s="1" t="s">
        <v>1067</v>
      </c>
      <c r="BB99" s="1" t="s">
        <v>1400</v>
      </c>
      <c r="BC99" s="1"/>
      <c r="BD99" s="1" t="s">
        <v>1456</v>
      </c>
      <c r="BE99" s="1">
        <v>97</v>
      </c>
    </row>
    <row r="100" spans="1:57" x14ac:dyDescent="0.3">
      <c r="A100" s="1" t="s">
        <v>1182</v>
      </c>
      <c r="B100" s="422">
        <v>44208.641910972219</v>
      </c>
      <c r="C100" s="422">
        <v>44208.644324479174</v>
      </c>
      <c r="D100" s="422">
        <v>44208</v>
      </c>
      <c r="E100" s="1" t="s">
        <v>1248</v>
      </c>
      <c r="F100" s="1" t="s">
        <v>65</v>
      </c>
      <c r="G100" s="422">
        <v>44208</v>
      </c>
      <c r="H100" s="1" t="s">
        <v>542</v>
      </c>
      <c r="I100" s="1" t="s">
        <v>67</v>
      </c>
      <c r="J100" s="1" t="s">
        <v>67</v>
      </c>
      <c r="K100" s="1" t="s">
        <v>67</v>
      </c>
      <c r="L100" s="1" t="s">
        <v>834</v>
      </c>
      <c r="M100" s="1" t="s">
        <v>1282</v>
      </c>
      <c r="N100" s="1">
        <v>0</v>
      </c>
      <c r="O100" s="1">
        <v>0</v>
      </c>
      <c r="P100" s="1">
        <v>1</v>
      </c>
      <c r="Q100" s="1">
        <v>0</v>
      </c>
      <c r="R100" s="1">
        <v>0</v>
      </c>
      <c r="S100" s="1">
        <v>0</v>
      </c>
      <c r="T100" s="1">
        <v>1</v>
      </c>
      <c r="U100" s="1">
        <v>1</v>
      </c>
      <c r="V100" s="1">
        <v>0</v>
      </c>
      <c r="W100" s="1">
        <v>0</v>
      </c>
      <c r="X100" s="1"/>
      <c r="Y100" s="1"/>
      <c r="Z100" s="1"/>
      <c r="AA100" s="1"/>
      <c r="AB100" s="1" t="s">
        <v>298</v>
      </c>
      <c r="AC100" s="1">
        <v>300</v>
      </c>
      <c r="AD100" s="1"/>
      <c r="AE100" s="1"/>
      <c r="AF100" s="1"/>
      <c r="AG100" s="1"/>
      <c r="AH100" s="1"/>
      <c r="AI100" s="1"/>
      <c r="AJ100" s="1" t="s">
        <v>46</v>
      </c>
      <c r="AK100" s="1">
        <v>1300</v>
      </c>
      <c r="AL100" s="1" t="s">
        <v>46</v>
      </c>
      <c r="AM100" s="1">
        <v>200</v>
      </c>
      <c r="AN100" s="1"/>
      <c r="AO100" s="1"/>
      <c r="AP100" s="1"/>
      <c r="AQ100" s="1"/>
      <c r="AR100" s="1" t="s">
        <v>46</v>
      </c>
      <c r="AS100" s="1" t="s">
        <v>1323</v>
      </c>
      <c r="AT100" s="1"/>
      <c r="AU100" s="1" t="s">
        <v>46</v>
      </c>
      <c r="AV100" s="1" t="s">
        <v>1540</v>
      </c>
      <c r="AW100" s="1"/>
      <c r="AX100" s="1" t="s">
        <v>46</v>
      </c>
      <c r="AY100" s="1" t="s">
        <v>121</v>
      </c>
      <c r="AZ100" s="136"/>
      <c r="BA100" s="1" t="s">
        <v>1067</v>
      </c>
      <c r="BB100" s="1" t="s">
        <v>1400</v>
      </c>
      <c r="BC100" s="1"/>
      <c r="BD100" s="1" t="s">
        <v>1456</v>
      </c>
      <c r="BE100" s="1">
        <v>98</v>
      </c>
    </row>
    <row r="101" spans="1:57" x14ac:dyDescent="0.3">
      <c r="A101" s="1" t="s">
        <v>1183</v>
      </c>
      <c r="B101" s="422">
        <v>44208.367861122693</v>
      </c>
      <c r="C101" s="422">
        <v>44208.372639861111</v>
      </c>
      <c r="D101" s="422">
        <v>44208</v>
      </c>
      <c r="E101" s="1" t="s">
        <v>1249</v>
      </c>
      <c r="F101" s="1" t="s">
        <v>128</v>
      </c>
      <c r="G101" s="422">
        <v>44208</v>
      </c>
      <c r="H101" s="1" t="s">
        <v>732</v>
      </c>
      <c r="I101" s="1" t="s">
        <v>592</v>
      </c>
      <c r="J101" s="1" t="s">
        <v>592</v>
      </c>
      <c r="K101" s="1" t="s">
        <v>291</v>
      </c>
      <c r="L101" s="1" t="s">
        <v>824</v>
      </c>
      <c r="M101" s="1" t="s">
        <v>1283</v>
      </c>
      <c r="N101" s="1">
        <v>0</v>
      </c>
      <c r="O101" s="1">
        <v>0</v>
      </c>
      <c r="P101" s="1">
        <v>1</v>
      </c>
      <c r="Q101" s="1">
        <v>1</v>
      </c>
      <c r="R101" s="1">
        <v>1</v>
      </c>
      <c r="S101" s="1">
        <v>0</v>
      </c>
      <c r="T101" s="1">
        <v>1</v>
      </c>
      <c r="U101" s="1">
        <v>1</v>
      </c>
      <c r="V101" s="1">
        <v>1</v>
      </c>
      <c r="W101" s="1">
        <v>1</v>
      </c>
      <c r="X101" s="1"/>
      <c r="Y101" s="1"/>
      <c r="Z101" s="1"/>
      <c r="AA101" s="1"/>
      <c r="AB101" s="1" t="s">
        <v>298</v>
      </c>
      <c r="AC101" s="1">
        <v>650</v>
      </c>
      <c r="AD101" s="1"/>
      <c r="AE101" s="1"/>
      <c r="AF101" s="1" t="s">
        <v>297</v>
      </c>
      <c r="AG101" s="1">
        <v>375</v>
      </c>
      <c r="AH101" s="1" t="s">
        <v>300</v>
      </c>
      <c r="AI101" s="1"/>
      <c r="AJ101" s="1" t="s">
        <v>46</v>
      </c>
      <c r="AK101" s="1">
        <v>1500</v>
      </c>
      <c r="AL101" s="1" t="s">
        <v>46</v>
      </c>
      <c r="AM101" s="1">
        <v>250</v>
      </c>
      <c r="AN101" s="1" t="s">
        <v>46</v>
      </c>
      <c r="AO101" s="1">
        <v>1500</v>
      </c>
      <c r="AP101" s="1" t="s">
        <v>294</v>
      </c>
      <c r="AQ101" s="1">
        <v>9</v>
      </c>
      <c r="AR101" s="1" t="s">
        <v>46</v>
      </c>
      <c r="AS101" s="1" t="s">
        <v>1324</v>
      </c>
      <c r="AT101" s="1"/>
      <c r="AU101" s="1" t="s">
        <v>46</v>
      </c>
      <c r="AV101" s="1" t="s">
        <v>1526</v>
      </c>
      <c r="AW101" s="1"/>
      <c r="AX101" s="1" t="s">
        <v>46</v>
      </c>
      <c r="AY101" s="1" t="s">
        <v>1370</v>
      </c>
      <c r="AZ101" s="136"/>
      <c r="BA101" s="1" t="s">
        <v>1067</v>
      </c>
      <c r="BB101" s="1" t="s">
        <v>1402</v>
      </c>
      <c r="BC101" s="1"/>
      <c r="BD101" s="1"/>
      <c r="BE101" s="1">
        <v>99</v>
      </c>
    </row>
    <row r="102" spans="1:57" x14ac:dyDescent="0.3">
      <c r="A102" s="1" t="s">
        <v>1184</v>
      </c>
      <c r="B102" s="422">
        <v>44208.395786180547</v>
      </c>
      <c r="C102" s="422"/>
      <c r="D102" s="422">
        <v>44208</v>
      </c>
      <c r="E102" s="1" t="s">
        <v>1249</v>
      </c>
      <c r="F102" s="1" t="s">
        <v>128</v>
      </c>
      <c r="G102" s="422">
        <v>44208</v>
      </c>
      <c r="H102" s="1" t="s">
        <v>732</v>
      </c>
      <c r="I102" s="1" t="s">
        <v>592</v>
      </c>
      <c r="J102" s="1" t="s">
        <v>592</v>
      </c>
      <c r="K102" s="1" t="s">
        <v>291</v>
      </c>
      <c r="L102" s="1" t="s">
        <v>824</v>
      </c>
      <c r="M102" s="1" t="s">
        <v>1284</v>
      </c>
      <c r="N102" s="1">
        <v>0</v>
      </c>
      <c r="O102" s="1">
        <v>0</v>
      </c>
      <c r="P102" s="1">
        <v>1</v>
      </c>
      <c r="Q102" s="1">
        <v>1</v>
      </c>
      <c r="R102" s="1">
        <v>0</v>
      </c>
      <c r="S102" s="1">
        <v>0</v>
      </c>
      <c r="T102" s="1">
        <v>1</v>
      </c>
      <c r="U102" s="1">
        <v>1</v>
      </c>
      <c r="V102" s="1">
        <v>1</v>
      </c>
      <c r="W102" s="1">
        <v>0</v>
      </c>
      <c r="X102" s="1"/>
      <c r="Y102" s="1"/>
      <c r="Z102" s="1"/>
      <c r="AA102" s="1"/>
      <c r="AB102" s="1" t="s">
        <v>298</v>
      </c>
      <c r="AC102" s="1">
        <v>600</v>
      </c>
      <c r="AD102" s="1"/>
      <c r="AE102" s="1"/>
      <c r="AF102" s="1" t="s">
        <v>297</v>
      </c>
      <c r="AG102" s="1">
        <v>375</v>
      </c>
      <c r="AH102" s="1"/>
      <c r="AI102" s="1"/>
      <c r="AJ102" s="1" t="s">
        <v>46</v>
      </c>
      <c r="AK102" s="1">
        <v>1500</v>
      </c>
      <c r="AL102" s="1" t="s">
        <v>46</v>
      </c>
      <c r="AM102" s="1">
        <v>250</v>
      </c>
      <c r="AN102" s="1"/>
      <c r="AO102" s="1"/>
      <c r="AP102" s="1" t="s">
        <v>294</v>
      </c>
      <c r="AQ102" s="1"/>
      <c r="AR102" s="1" t="s">
        <v>46</v>
      </c>
      <c r="AS102" s="1" t="s">
        <v>1325</v>
      </c>
      <c r="AT102" s="1"/>
      <c r="AU102" s="1" t="s">
        <v>46</v>
      </c>
      <c r="AV102" s="1" t="s">
        <v>1542</v>
      </c>
      <c r="AW102" s="1"/>
      <c r="AX102" s="1" t="s">
        <v>46</v>
      </c>
      <c r="AY102" s="1" t="s">
        <v>1371</v>
      </c>
      <c r="AZ102" s="137"/>
      <c r="BA102" s="1" t="s">
        <v>1067</v>
      </c>
      <c r="BB102" s="1" t="s">
        <v>1400</v>
      </c>
      <c r="BC102" s="1"/>
      <c r="BD102" s="1"/>
      <c r="BE102" s="1">
        <v>100</v>
      </c>
    </row>
    <row r="103" spans="1:57" x14ac:dyDescent="0.3">
      <c r="A103" s="1" t="s">
        <v>1185</v>
      </c>
      <c r="B103" s="422">
        <v>44208.400320706023</v>
      </c>
      <c r="C103" s="422">
        <v>44208.403614722221</v>
      </c>
      <c r="D103" s="422">
        <v>44208</v>
      </c>
      <c r="E103" s="1" t="s">
        <v>1249</v>
      </c>
      <c r="F103" s="1" t="s">
        <v>128</v>
      </c>
      <c r="G103" s="422">
        <v>44208</v>
      </c>
      <c r="H103" s="1" t="s">
        <v>732</v>
      </c>
      <c r="I103" s="1" t="s">
        <v>592</v>
      </c>
      <c r="J103" s="1" t="s">
        <v>592</v>
      </c>
      <c r="K103" s="1" t="s">
        <v>291</v>
      </c>
      <c r="L103" s="1" t="s">
        <v>824</v>
      </c>
      <c r="M103" s="1" t="s">
        <v>1285</v>
      </c>
      <c r="N103" s="1">
        <v>0</v>
      </c>
      <c r="O103" s="1">
        <v>1</v>
      </c>
      <c r="P103" s="1">
        <v>1</v>
      </c>
      <c r="Q103" s="1">
        <v>1</v>
      </c>
      <c r="R103" s="1">
        <v>1</v>
      </c>
      <c r="S103" s="1">
        <v>0</v>
      </c>
      <c r="T103" s="1">
        <v>1</v>
      </c>
      <c r="U103" s="1">
        <v>1</v>
      </c>
      <c r="V103" s="1">
        <v>1</v>
      </c>
      <c r="W103" s="1">
        <v>0</v>
      </c>
      <c r="X103" s="1"/>
      <c r="Y103" s="1"/>
      <c r="Z103" s="1" t="s">
        <v>300</v>
      </c>
      <c r="AA103" s="1"/>
      <c r="AB103" s="1" t="s">
        <v>298</v>
      </c>
      <c r="AC103" s="1">
        <v>750</v>
      </c>
      <c r="AD103" s="1"/>
      <c r="AE103" s="1"/>
      <c r="AF103" s="1" t="s">
        <v>297</v>
      </c>
      <c r="AG103" s="1">
        <v>437.5</v>
      </c>
      <c r="AH103" s="1" t="s">
        <v>300</v>
      </c>
      <c r="AI103" s="1"/>
      <c r="AJ103" s="1" t="s">
        <v>46</v>
      </c>
      <c r="AK103" s="1">
        <v>1500</v>
      </c>
      <c r="AL103" s="1" t="s">
        <v>46</v>
      </c>
      <c r="AM103" s="1">
        <v>250</v>
      </c>
      <c r="AN103" s="1"/>
      <c r="AO103" s="1"/>
      <c r="AP103" s="1" t="s">
        <v>294</v>
      </c>
      <c r="AQ103" s="1"/>
      <c r="AR103" s="1" t="s">
        <v>46</v>
      </c>
      <c r="AS103" s="1" t="s">
        <v>1325</v>
      </c>
      <c r="AT103" s="1"/>
      <c r="AU103" s="1" t="s">
        <v>46</v>
      </c>
      <c r="AV103" s="1" t="s">
        <v>1518</v>
      </c>
      <c r="AW103" s="1"/>
      <c r="AX103" s="1" t="s">
        <v>46</v>
      </c>
      <c r="AY103" s="1" t="s">
        <v>1372</v>
      </c>
      <c r="AZ103" s="136"/>
      <c r="BA103" s="1" t="s">
        <v>1389</v>
      </c>
      <c r="BB103" s="1" t="s">
        <v>1403</v>
      </c>
      <c r="BC103" s="1"/>
      <c r="BD103" s="1"/>
      <c r="BE103" s="1">
        <v>101</v>
      </c>
    </row>
    <row r="104" spans="1:57" x14ac:dyDescent="0.3">
      <c r="A104" s="1" t="s">
        <v>1186</v>
      </c>
      <c r="B104" s="422">
        <v>44208.613477488427</v>
      </c>
      <c r="C104" s="422">
        <v>44208.61775819445</v>
      </c>
      <c r="D104" s="422">
        <v>44208</v>
      </c>
      <c r="E104" s="1" t="s">
        <v>1249</v>
      </c>
      <c r="F104" s="1" t="s">
        <v>128</v>
      </c>
      <c r="G104" s="422">
        <v>44208</v>
      </c>
      <c r="H104" s="1" t="s">
        <v>732</v>
      </c>
      <c r="I104" s="1" t="s">
        <v>592</v>
      </c>
      <c r="J104" s="1" t="s">
        <v>592</v>
      </c>
      <c r="K104" s="1" t="s">
        <v>291</v>
      </c>
      <c r="L104" s="1" t="s">
        <v>824</v>
      </c>
      <c r="M104" s="1" t="s">
        <v>1286</v>
      </c>
      <c r="N104" s="1">
        <v>1</v>
      </c>
      <c r="O104" s="1">
        <v>0</v>
      </c>
      <c r="P104" s="1">
        <v>1</v>
      </c>
      <c r="Q104" s="1">
        <v>1</v>
      </c>
      <c r="R104" s="1">
        <v>1</v>
      </c>
      <c r="S104" s="1">
        <v>0</v>
      </c>
      <c r="T104" s="1">
        <v>1</v>
      </c>
      <c r="U104" s="1">
        <v>1</v>
      </c>
      <c r="V104" s="1">
        <v>1</v>
      </c>
      <c r="W104" s="1">
        <v>0</v>
      </c>
      <c r="X104" s="1" t="s">
        <v>300</v>
      </c>
      <c r="Y104" s="1">
        <v>200</v>
      </c>
      <c r="Z104" s="1"/>
      <c r="AA104" s="1"/>
      <c r="AB104" s="1" t="s">
        <v>298</v>
      </c>
      <c r="AC104" s="1">
        <v>625</v>
      </c>
      <c r="AD104" s="1"/>
      <c r="AE104" s="1"/>
      <c r="AF104" s="1" t="s">
        <v>297</v>
      </c>
      <c r="AG104" s="1">
        <v>437.5</v>
      </c>
      <c r="AH104" s="1" t="s">
        <v>300</v>
      </c>
      <c r="AI104" s="1"/>
      <c r="AJ104" s="1" t="s">
        <v>46</v>
      </c>
      <c r="AK104" s="1">
        <v>1500</v>
      </c>
      <c r="AL104" s="1" t="s">
        <v>46</v>
      </c>
      <c r="AM104" s="1">
        <v>250</v>
      </c>
      <c r="AN104" s="1"/>
      <c r="AO104" s="1"/>
      <c r="AP104" s="1" t="s">
        <v>294</v>
      </c>
      <c r="AQ104" s="1"/>
      <c r="AR104" s="1" t="s">
        <v>46</v>
      </c>
      <c r="AS104" s="1" t="s">
        <v>1326</v>
      </c>
      <c r="AT104" s="1"/>
      <c r="AU104" s="1" t="s">
        <v>46</v>
      </c>
      <c r="AV104" s="1" t="s">
        <v>1542</v>
      </c>
      <c r="AW104" s="1"/>
      <c r="AX104" s="1" t="s">
        <v>46</v>
      </c>
      <c r="AY104" s="1" t="s">
        <v>1357</v>
      </c>
      <c r="AZ104" s="136"/>
      <c r="BA104" s="1" t="s">
        <v>1067</v>
      </c>
      <c r="BB104" s="1" t="s">
        <v>1400</v>
      </c>
      <c r="BC104" s="1"/>
      <c r="BD104" s="1"/>
      <c r="BE104" s="1">
        <v>102</v>
      </c>
    </row>
    <row r="105" spans="1:57" x14ac:dyDescent="0.3">
      <c r="A105" s="1" t="s">
        <v>1187</v>
      </c>
      <c r="B105" s="422">
        <v>44209.386617824071</v>
      </c>
      <c r="C105" s="422">
        <v>44209.391121666667</v>
      </c>
      <c r="D105" s="422">
        <v>44209</v>
      </c>
      <c r="E105" s="1" t="s">
        <v>1250</v>
      </c>
      <c r="F105" s="1" t="s">
        <v>128</v>
      </c>
      <c r="G105" s="422">
        <v>44209</v>
      </c>
      <c r="H105" s="1" t="s">
        <v>732</v>
      </c>
      <c r="I105" s="1" t="s">
        <v>592</v>
      </c>
      <c r="J105" s="1" t="s">
        <v>592</v>
      </c>
      <c r="K105" s="1" t="s">
        <v>291</v>
      </c>
      <c r="L105" s="1" t="s">
        <v>834</v>
      </c>
      <c r="M105" s="1" t="s">
        <v>1268</v>
      </c>
      <c r="N105" s="1">
        <v>1</v>
      </c>
      <c r="O105" s="1">
        <v>1</v>
      </c>
      <c r="P105" s="1">
        <v>0</v>
      </c>
      <c r="Q105" s="1">
        <v>0</v>
      </c>
      <c r="R105" s="1">
        <v>0</v>
      </c>
      <c r="S105" s="1">
        <v>0</v>
      </c>
      <c r="T105" s="1">
        <v>0</v>
      </c>
      <c r="U105" s="1">
        <v>0</v>
      </c>
      <c r="V105" s="1">
        <v>0</v>
      </c>
      <c r="W105" s="1">
        <v>0</v>
      </c>
      <c r="X105" s="1" t="s">
        <v>298</v>
      </c>
      <c r="Y105" s="1">
        <v>175</v>
      </c>
      <c r="Z105" s="1" t="s">
        <v>298</v>
      </c>
      <c r="AA105" s="1">
        <v>88</v>
      </c>
      <c r="AB105" s="1"/>
      <c r="AC105" s="1"/>
      <c r="AD105" s="1"/>
      <c r="AE105" s="1"/>
      <c r="AF105" s="1"/>
      <c r="AG105" s="1"/>
      <c r="AH105" s="1"/>
      <c r="AI105" s="1"/>
      <c r="AJ105" s="1"/>
      <c r="AK105" s="1"/>
      <c r="AL105" s="1"/>
      <c r="AM105" s="1"/>
      <c r="AN105" s="1"/>
      <c r="AO105" s="1"/>
      <c r="AP105" s="1"/>
      <c r="AQ105" s="1"/>
      <c r="AR105" s="1" t="s">
        <v>46</v>
      </c>
      <c r="AS105" s="1" t="s">
        <v>1327</v>
      </c>
      <c r="AT105" s="1"/>
      <c r="AU105" s="1" t="s">
        <v>46</v>
      </c>
      <c r="AV105" s="1" t="s">
        <v>1540</v>
      </c>
      <c r="AW105" s="1"/>
      <c r="AX105" s="1" t="s">
        <v>46</v>
      </c>
      <c r="AY105" s="1" t="s">
        <v>1056</v>
      </c>
      <c r="AZ105" s="136"/>
      <c r="BA105" s="1" t="s">
        <v>1389</v>
      </c>
      <c r="BB105" s="1" t="s">
        <v>1394</v>
      </c>
      <c r="BC105" s="1"/>
      <c r="BD105" s="1" t="s">
        <v>1457</v>
      </c>
      <c r="BE105" s="1">
        <v>103</v>
      </c>
    </row>
    <row r="106" spans="1:57" x14ac:dyDescent="0.3">
      <c r="A106" s="1" t="s">
        <v>1188</v>
      </c>
      <c r="B106" s="422">
        <v>44209.391550578701</v>
      </c>
      <c r="C106" s="422">
        <v>44209.405324409723</v>
      </c>
      <c r="D106" s="422">
        <v>44209</v>
      </c>
      <c r="E106" s="1" t="s">
        <v>1250</v>
      </c>
      <c r="F106" s="1" t="s">
        <v>128</v>
      </c>
      <c r="G106" s="422">
        <v>44209</v>
      </c>
      <c r="H106" s="1" t="s">
        <v>732</v>
      </c>
      <c r="I106" s="1" t="s">
        <v>592</v>
      </c>
      <c r="J106" s="1" t="s">
        <v>592</v>
      </c>
      <c r="K106" s="1" t="s">
        <v>291</v>
      </c>
      <c r="L106" s="1" t="s">
        <v>834</v>
      </c>
      <c r="M106" s="1" t="s">
        <v>1287</v>
      </c>
      <c r="N106" s="1">
        <v>1</v>
      </c>
      <c r="O106" s="1">
        <v>1</v>
      </c>
      <c r="P106" s="1">
        <v>1</v>
      </c>
      <c r="Q106" s="1">
        <v>0</v>
      </c>
      <c r="R106" s="1">
        <v>0</v>
      </c>
      <c r="S106" s="1">
        <v>0</v>
      </c>
      <c r="T106" s="1">
        <v>0</v>
      </c>
      <c r="U106" s="1">
        <v>0</v>
      </c>
      <c r="V106" s="1">
        <v>0</v>
      </c>
      <c r="W106" s="1">
        <v>0</v>
      </c>
      <c r="X106" s="1" t="s">
        <v>298</v>
      </c>
      <c r="Y106" s="1">
        <v>175</v>
      </c>
      <c r="Z106" s="1" t="s">
        <v>298</v>
      </c>
      <c r="AA106" s="1">
        <v>88</v>
      </c>
      <c r="AB106" s="1" t="s">
        <v>298</v>
      </c>
      <c r="AC106" s="1">
        <v>750</v>
      </c>
      <c r="AD106" s="1"/>
      <c r="AE106" s="1"/>
      <c r="AF106" s="1"/>
      <c r="AG106" s="1"/>
      <c r="AH106" s="1"/>
      <c r="AI106" s="1"/>
      <c r="AJ106" s="1"/>
      <c r="AK106" s="1"/>
      <c r="AL106" s="1"/>
      <c r="AM106" s="1"/>
      <c r="AN106" s="1"/>
      <c r="AO106" s="1"/>
      <c r="AP106" s="1"/>
      <c r="AQ106" s="1"/>
      <c r="AR106" s="1" t="s">
        <v>46</v>
      </c>
      <c r="AS106" s="1" t="s">
        <v>1328</v>
      </c>
      <c r="AT106" s="1"/>
      <c r="AU106" s="1" t="s">
        <v>46</v>
      </c>
      <c r="AV106" s="1" t="s">
        <v>1524</v>
      </c>
      <c r="AW106" s="1"/>
      <c r="AX106" s="1" t="s">
        <v>46</v>
      </c>
      <c r="AY106" s="1" t="s">
        <v>1373</v>
      </c>
      <c r="AZ106" s="136"/>
      <c r="BA106" s="1" t="s">
        <v>1389</v>
      </c>
      <c r="BB106" s="1" t="s">
        <v>1404</v>
      </c>
      <c r="BC106" s="1"/>
      <c r="BD106" s="1" t="s">
        <v>1458</v>
      </c>
      <c r="BE106" s="1">
        <v>104</v>
      </c>
    </row>
    <row r="107" spans="1:57" x14ac:dyDescent="0.3">
      <c r="A107" s="1" t="s">
        <v>1189</v>
      </c>
      <c r="B107" s="422">
        <v>44209.383581782407</v>
      </c>
      <c r="C107" s="422">
        <v>44209.387962581022</v>
      </c>
      <c r="D107" s="422">
        <v>44209</v>
      </c>
      <c r="E107" s="1" t="s">
        <v>1251</v>
      </c>
      <c r="F107" s="1" t="s">
        <v>128</v>
      </c>
      <c r="G107" s="422">
        <v>44209</v>
      </c>
      <c r="H107" s="1" t="s">
        <v>732</v>
      </c>
      <c r="I107" s="1" t="s">
        <v>592</v>
      </c>
      <c r="J107" s="1" t="s">
        <v>592</v>
      </c>
      <c r="K107" s="1" t="s">
        <v>291</v>
      </c>
      <c r="L107" s="1" t="s">
        <v>834</v>
      </c>
      <c r="M107" s="1" t="s">
        <v>49</v>
      </c>
      <c r="N107" s="1">
        <v>0</v>
      </c>
      <c r="O107" s="1">
        <v>0</v>
      </c>
      <c r="P107" s="1">
        <v>0</v>
      </c>
      <c r="Q107" s="1">
        <v>0</v>
      </c>
      <c r="R107" s="1">
        <v>0</v>
      </c>
      <c r="S107" s="1">
        <v>1</v>
      </c>
      <c r="T107" s="1">
        <v>0</v>
      </c>
      <c r="U107" s="1">
        <v>0</v>
      </c>
      <c r="V107" s="1">
        <v>0</v>
      </c>
      <c r="W107" s="1">
        <v>0</v>
      </c>
      <c r="X107" s="1"/>
      <c r="Y107" s="1"/>
      <c r="Z107" s="1"/>
      <c r="AA107" s="1"/>
      <c r="AB107" s="1"/>
      <c r="AC107" s="1"/>
      <c r="AD107" s="1" t="s">
        <v>46</v>
      </c>
      <c r="AE107" s="1">
        <v>1000</v>
      </c>
      <c r="AF107" s="1"/>
      <c r="AG107" s="1"/>
      <c r="AH107" s="1"/>
      <c r="AI107" s="1"/>
      <c r="AJ107" s="1"/>
      <c r="AK107" s="1"/>
      <c r="AL107" s="1"/>
      <c r="AM107" s="1"/>
      <c r="AN107" s="1"/>
      <c r="AO107" s="1"/>
      <c r="AP107" s="1"/>
      <c r="AQ107" s="1"/>
      <c r="AR107" s="1" t="s">
        <v>46</v>
      </c>
      <c r="AS107" s="1" t="s">
        <v>1302</v>
      </c>
      <c r="AT107" s="1"/>
      <c r="AU107" s="1" t="s">
        <v>46</v>
      </c>
      <c r="AV107" s="1" t="s">
        <v>1524</v>
      </c>
      <c r="AW107" s="1"/>
      <c r="AX107" s="1" t="s">
        <v>294</v>
      </c>
      <c r="AY107" s="1"/>
      <c r="AZ107" s="136"/>
      <c r="BA107" s="1" t="s">
        <v>1067</v>
      </c>
      <c r="BB107" s="1" t="s">
        <v>1400</v>
      </c>
      <c r="BC107" s="1"/>
      <c r="BD107" s="1" t="s">
        <v>1459</v>
      </c>
      <c r="BE107" s="1">
        <v>105</v>
      </c>
    </row>
    <row r="108" spans="1:57" x14ac:dyDescent="0.3">
      <c r="A108" s="1" t="s">
        <v>1190</v>
      </c>
      <c r="B108" s="422">
        <v>44209.389964988433</v>
      </c>
      <c r="C108" s="422">
        <v>44209.393336979163</v>
      </c>
      <c r="D108" s="422">
        <v>44209</v>
      </c>
      <c r="E108" s="1" t="s">
        <v>1251</v>
      </c>
      <c r="F108" s="1" t="s">
        <v>128</v>
      </c>
      <c r="G108" s="422">
        <v>44209</v>
      </c>
      <c r="H108" s="1" t="s">
        <v>732</v>
      </c>
      <c r="I108" s="1" t="s">
        <v>592</v>
      </c>
      <c r="J108" s="1" t="s">
        <v>592</v>
      </c>
      <c r="K108" s="1" t="s">
        <v>291</v>
      </c>
      <c r="L108" s="1" t="s">
        <v>834</v>
      </c>
      <c r="M108" s="1" t="s">
        <v>49</v>
      </c>
      <c r="N108" s="1">
        <v>0</v>
      </c>
      <c r="O108" s="1">
        <v>0</v>
      </c>
      <c r="P108" s="1">
        <v>0</v>
      </c>
      <c r="Q108" s="1">
        <v>0</v>
      </c>
      <c r="R108" s="1">
        <v>0</v>
      </c>
      <c r="S108" s="1">
        <v>1</v>
      </c>
      <c r="T108" s="1">
        <v>0</v>
      </c>
      <c r="U108" s="1">
        <v>0</v>
      </c>
      <c r="V108" s="1">
        <v>0</v>
      </c>
      <c r="W108" s="1">
        <v>0</v>
      </c>
      <c r="X108" s="1"/>
      <c r="Y108" s="1"/>
      <c r="Z108" s="1"/>
      <c r="AA108" s="1"/>
      <c r="AB108" s="1"/>
      <c r="AC108" s="1"/>
      <c r="AD108" s="1" t="s">
        <v>46</v>
      </c>
      <c r="AE108" s="1">
        <v>1000</v>
      </c>
      <c r="AF108" s="1"/>
      <c r="AG108" s="1"/>
      <c r="AH108" s="1"/>
      <c r="AI108" s="1"/>
      <c r="AJ108" s="1"/>
      <c r="AK108" s="1"/>
      <c r="AL108" s="1"/>
      <c r="AM108" s="1"/>
      <c r="AN108" s="1"/>
      <c r="AO108" s="1"/>
      <c r="AP108" s="1"/>
      <c r="AQ108" s="1"/>
      <c r="AR108" s="1" t="s">
        <v>294</v>
      </c>
      <c r="AS108" s="1"/>
      <c r="AT108" s="1"/>
      <c r="AU108" s="1" t="s">
        <v>46</v>
      </c>
      <c r="AV108" s="1" t="s">
        <v>936</v>
      </c>
      <c r="AW108" s="1"/>
      <c r="AX108" s="1" t="s">
        <v>294</v>
      </c>
      <c r="AY108" s="1"/>
      <c r="AZ108" s="136"/>
      <c r="BA108" s="1" t="s">
        <v>1067</v>
      </c>
      <c r="BB108" s="1" t="s">
        <v>1405</v>
      </c>
      <c r="BC108" s="1"/>
      <c r="BD108" s="1" t="s">
        <v>1460</v>
      </c>
      <c r="BE108" s="1">
        <v>106</v>
      </c>
    </row>
    <row r="109" spans="1:57" x14ac:dyDescent="0.3">
      <c r="A109" s="1" t="s">
        <v>1191</v>
      </c>
      <c r="B109" s="422">
        <v>44209.39553756945</v>
      </c>
      <c r="C109" s="422">
        <v>44209.400109965281</v>
      </c>
      <c r="D109" s="422">
        <v>44209</v>
      </c>
      <c r="E109" s="1" t="s">
        <v>1251</v>
      </c>
      <c r="F109" s="1" t="s">
        <v>128</v>
      </c>
      <c r="G109" s="422">
        <v>44209</v>
      </c>
      <c r="H109" s="1" t="s">
        <v>732</v>
      </c>
      <c r="I109" s="1" t="s">
        <v>592</v>
      </c>
      <c r="J109" s="1" t="s">
        <v>592</v>
      </c>
      <c r="K109" s="1" t="s">
        <v>291</v>
      </c>
      <c r="L109" s="1" t="s">
        <v>834</v>
      </c>
      <c r="M109" s="1" t="s">
        <v>49</v>
      </c>
      <c r="N109" s="1">
        <v>0</v>
      </c>
      <c r="O109" s="1">
        <v>0</v>
      </c>
      <c r="P109" s="1">
        <v>0</v>
      </c>
      <c r="Q109" s="1">
        <v>0</v>
      </c>
      <c r="R109" s="1">
        <v>0</v>
      </c>
      <c r="S109" s="1">
        <v>1</v>
      </c>
      <c r="T109" s="1">
        <v>0</v>
      </c>
      <c r="U109" s="1">
        <v>0</v>
      </c>
      <c r="V109" s="1">
        <v>0</v>
      </c>
      <c r="W109" s="1">
        <v>0</v>
      </c>
      <c r="X109" s="1"/>
      <c r="Y109" s="1"/>
      <c r="Z109" s="1"/>
      <c r="AA109" s="1"/>
      <c r="AB109" s="1"/>
      <c r="AC109" s="1"/>
      <c r="AD109" s="1" t="s">
        <v>46</v>
      </c>
      <c r="AE109" s="1">
        <v>1000</v>
      </c>
      <c r="AF109" s="1"/>
      <c r="AG109" s="1"/>
      <c r="AH109" s="1"/>
      <c r="AI109" s="1"/>
      <c r="AJ109" s="1"/>
      <c r="AK109" s="1"/>
      <c r="AL109" s="1"/>
      <c r="AM109" s="1"/>
      <c r="AN109" s="1"/>
      <c r="AO109" s="1"/>
      <c r="AP109" s="1"/>
      <c r="AQ109" s="1"/>
      <c r="AR109" s="1" t="s">
        <v>46</v>
      </c>
      <c r="AS109" s="1" t="s">
        <v>1329</v>
      </c>
      <c r="AT109" s="1"/>
      <c r="AU109" s="1" t="s">
        <v>46</v>
      </c>
      <c r="AV109" s="1" t="s">
        <v>1543</v>
      </c>
      <c r="AW109" s="1" t="s">
        <v>1354</v>
      </c>
      <c r="AX109" s="1" t="s">
        <v>294</v>
      </c>
      <c r="AY109" s="1"/>
      <c r="AZ109" s="136"/>
      <c r="BA109" s="1" t="s">
        <v>1067</v>
      </c>
      <c r="BB109" s="1" t="s">
        <v>1400</v>
      </c>
      <c r="BC109" s="1"/>
      <c r="BD109" s="1" t="s">
        <v>1461</v>
      </c>
      <c r="BE109" s="1">
        <v>107</v>
      </c>
    </row>
    <row r="110" spans="1:57" x14ac:dyDescent="0.3">
      <c r="A110" s="1" t="s">
        <v>1192</v>
      </c>
      <c r="B110" s="422">
        <v>44209.400186458333</v>
      </c>
      <c r="C110" s="422">
        <v>44209.401418553243</v>
      </c>
      <c r="D110" s="422">
        <v>44209</v>
      </c>
      <c r="E110" s="1" t="s">
        <v>1251</v>
      </c>
      <c r="F110" s="1" t="s">
        <v>128</v>
      </c>
      <c r="G110" s="422">
        <v>44209</v>
      </c>
      <c r="H110" s="1" t="s">
        <v>732</v>
      </c>
      <c r="I110" s="1" t="s">
        <v>592</v>
      </c>
      <c r="J110" s="1" t="s">
        <v>592</v>
      </c>
      <c r="K110" s="1" t="s">
        <v>291</v>
      </c>
      <c r="L110" s="1" t="s">
        <v>824</v>
      </c>
      <c r="M110" s="1" t="s">
        <v>49</v>
      </c>
      <c r="N110" s="1">
        <v>0</v>
      </c>
      <c r="O110" s="1">
        <v>0</v>
      </c>
      <c r="P110" s="1">
        <v>0</v>
      </c>
      <c r="Q110" s="1">
        <v>0</v>
      </c>
      <c r="R110" s="1">
        <v>0</v>
      </c>
      <c r="S110" s="1">
        <v>1</v>
      </c>
      <c r="T110" s="1">
        <v>0</v>
      </c>
      <c r="U110" s="1">
        <v>0</v>
      </c>
      <c r="V110" s="1">
        <v>0</v>
      </c>
      <c r="W110" s="1">
        <v>0</v>
      </c>
      <c r="X110" s="1"/>
      <c r="Y110" s="1"/>
      <c r="Z110" s="1"/>
      <c r="AA110" s="1"/>
      <c r="AB110" s="1"/>
      <c r="AC110" s="1"/>
      <c r="AD110" s="1" t="s">
        <v>46</v>
      </c>
      <c r="AE110" s="1">
        <v>1000</v>
      </c>
      <c r="AF110" s="1"/>
      <c r="AG110" s="1"/>
      <c r="AH110" s="1"/>
      <c r="AI110" s="1"/>
      <c r="AJ110" s="1"/>
      <c r="AK110" s="1"/>
      <c r="AL110" s="1"/>
      <c r="AM110" s="1"/>
      <c r="AN110" s="1"/>
      <c r="AO110" s="1"/>
      <c r="AP110" s="1"/>
      <c r="AQ110" s="1"/>
      <c r="AR110" s="1" t="s">
        <v>46</v>
      </c>
      <c r="AS110" s="1" t="s">
        <v>1036</v>
      </c>
      <c r="AT110" s="1"/>
      <c r="AU110" s="1" t="s">
        <v>46</v>
      </c>
      <c r="AV110" s="1" t="s">
        <v>936</v>
      </c>
      <c r="AW110" s="1"/>
      <c r="AX110" s="1" t="s">
        <v>46</v>
      </c>
      <c r="AY110" s="1" t="s">
        <v>1358</v>
      </c>
      <c r="AZ110" s="136"/>
      <c r="BA110" s="1" t="s">
        <v>1067</v>
      </c>
      <c r="BB110" s="1" t="s">
        <v>1406</v>
      </c>
      <c r="BC110" s="1"/>
      <c r="BD110" s="1" t="s">
        <v>1460</v>
      </c>
      <c r="BE110" s="1">
        <v>108</v>
      </c>
    </row>
    <row r="111" spans="1:57" x14ac:dyDescent="0.3">
      <c r="A111" s="1" t="s">
        <v>1193</v>
      </c>
      <c r="B111" s="422">
        <v>44209.40205045139</v>
      </c>
      <c r="C111" s="422">
        <v>44209.40332690972</v>
      </c>
      <c r="D111" s="422">
        <v>44209</v>
      </c>
      <c r="E111" s="1" t="s">
        <v>1251</v>
      </c>
      <c r="F111" s="1" t="s">
        <v>128</v>
      </c>
      <c r="G111" s="422">
        <v>44209</v>
      </c>
      <c r="H111" s="1" t="s">
        <v>732</v>
      </c>
      <c r="I111" s="1" t="s">
        <v>592</v>
      </c>
      <c r="J111" s="1" t="s">
        <v>592</v>
      </c>
      <c r="K111" s="1" t="s">
        <v>291</v>
      </c>
      <c r="L111" s="1" t="s">
        <v>824</v>
      </c>
      <c r="M111" s="1" t="s">
        <v>49</v>
      </c>
      <c r="N111" s="1">
        <v>0</v>
      </c>
      <c r="O111" s="1">
        <v>0</v>
      </c>
      <c r="P111" s="1">
        <v>0</v>
      </c>
      <c r="Q111" s="1">
        <v>0</v>
      </c>
      <c r="R111" s="1">
        <v>0</v>
      </c>
      <c r="S111" s="1">
        <v>1</v>
      </c>
      <c r="T111" s="1">
        <v>0</v>
      </c>
      <c r="U111" s="1">
        <v>0</v>
      </c>
      <c r="V111" s="1">
        <v>0</v>
      </c>
      <c r="W111" s="1">
        <v>0</v>
      </c>
      <c r="X111" s="1"/>
      <c r="Y111" s="1"/>
      <c r="Z111" s="1"/>
      <c r="AA111" s="1"/>
      <c r="AB111" s="1"/>
      <c r="AC111" s="1"/>
      <c r="AD111" s="1" t="s">
        <v>46</v>
      </c>
      <c r="AE111" s="1">
        <v>1000</v>
      </c>
      <c r="AF111" s="1"/>
      <c r="AG111" s="1"/>
      <c r="AH111" s="1"/>
      <c r="AI111" s="1"/>
      <c r="AJ111" s="1"/>
      <c r="AK111" s="1"/>
      <c r="AL111" s="1"/>
      <c r="AM111" s="1"/>
      <c r="AN111" s="1"/>
      <c r="AO111" s="1"/>
      <c r="AP111" s="1"/>
      <c r="AQ111" s="1"/>
      <c r="AR111" s="1" t="s">
        <v>46</v>
      </c>
      <c r="AS111" s="1" t="s">
        <v>1296</v>
      </c>
      <c r="AT111" s="1"/>
      <c r="AU111" s="1" t="s">
        <v>46</v>
      </c>
      <c r="AV111" s="1" t="s">
        <v>1519</v>
      </c>
      <c r="AW111" s="1"/>
      <c r="AX111" s="1" t="s">
        <v>46</v>
      </c>
      <c r="AY111" s="1" t="s">
        <v>1056</v>
      </c>
      <c r="AZ111" s="137"/>
      <c r="BA111" s="1" t="s">
        <v>1067</v>
      </c>
      <c r="BB111" s="1" t="s">
        <v>1400</v>
      </c>
      <c r="BC111" s="1"/>
      <c r="BD111" s="1" t="s">
        <v>1460</v>
      </c>
      <c r="BE111" s="1">
        <v>109</v>
      </c>
    </row>
    <row r="112" spans="1:57" x14ac:dyDescent="0.3">
      <c r="A112" s="1" t="s">
        <v>1194</v>
      </c>
      <c r="B112" s="422">
        <v>44209.406496168987</v>
      </c>
      <c r="C112" s="422">
        <v>44209.410649502322</v>
      </c>
      <c r="D112" s="422">
        <v>44209</v>
      </c>
      <c r="E112" s="1" t="s">
        <v>1251</v>
      </c>
      <c r="F112" s="1" t="s">
        <v>128</v>
      </c>
      <c r="G112" s="422">
        <v>44209</v>
      </c>
      <c r="H112" s="1" t="s">
        <v>732</v>
      </c>
      <c r="I112" s="1" t="s">
        <v>592</v>
      </c>
      <c r="J112" s="1" t="s">
        <v>592</v>
      </c>
      <c r="K112" s="1" t="s">
        <v>291</v>
      </c>
      <c r="L112" s="1" t="s">
        <v>824</v>
      </c>
      <c r="M112" s="1" t="s">
        <v>1273</v>
      </c>
      <c r="N112" s="1">
        <v>0</v>
      </c>
      <c r="O112" s="1">
        <v>0</v>
      </c>
      <c r="P112" s="1">
        <v>0</v>
      </c>
      <c r="Q112" s="1">
        <v>1</v>
      </c>
      <c r="R112" s="1">
        <v>1</v>
      </c>
      <c r="S112" s="1">
        <v>0</v>
      </c>
      <c r="T112" s="1">
        <v>0</v>
      </c>
      <c r="U112" s="1">
        <v>0</v>
      </c>
      <c r="V112" s="1">
        <v>0</v>
      </c>
      <c r="W112" s="1">
        <v>0</v>
      </c>
      <c r="X112" s="1"/>
      <c r="Y112" s="1"/>
      <c r="Z112" s="1"/>
      <c r="AA112" s="1"/>
      <c r="AB112" s="1"/>
      <c r="AC112" s="1"/>
      <c r="AD112" s="1"/>
      <c r="AE112" s="1"/>
      <c r="AF112" s="1" t="s">
        <v>297</v>
      </c>
      <c r="AG112" s="1"/>
      <c r="AH112" s="1" t="s">
        <v>297</v>
      </c>
      <c r="AI112" s="1">
        <v>225</v>
      </c>
      <c r="AJ112" s="1"/>
      <c r="AK112" s="1"/>
      <c r="AL112" s="1"/>
      <c r="AM112" s="1"/>
      <c r="AN112" s="1"/>
      <c r="AO112" s="1"/>
      <c r="AP112" s="1"/>
      <c r="AQ112" s="1"/>
      <c r="AR112" s="1" t="s">
        <v>294</v>
      </c>
      <c r="AS112" s="1"/>
      <c r="AT112" s="1"/>
      <c r="AU112" s="1" t="s">
        <v>294</v>
      </c>
      <c r="AV112" s="1"/>
      <c r="AW112" s="1"/>
      <c r="AX112" s="1" t="s">
        <v>46</v>
      </c>
      <c r="AY112" s="1" t="s">
        <v>1372</v>
      </c>
      <c r="AZ112" s="137"/>
      <c r="BA112" s="1" t="s">
        <v>1067</v>
      </c>
      <c r="BB112" s="1" t="s">
        <v>1400</v>
      </c>
      <c r="BC112" s="1"/>
      <c r="BD112" s="1" t="s">
        <v>1460</v>
      </c>
      <c r="BE112" s="1">
        <v>110</v>
      </c>
    </row>
    <row r="113" spans="1:57" x14ac:dyDescent="0.3">
      <c r="A113" s="1" t="s">
        <v>1195</v>
      </c>
      <c r="B113" s="422">
        <v>44209.410807326392</v>
      </c>
      <c r="C113" s="422">
        <v>44209.412023611112</v>
      </c>
      <c r="D113" s="422">
        <v>44209</v>
      </c>
      <c r="E113" s="1" t="s">
        <v>1251</v>
      </c>
      <c r="F113" s="1" t="s">
        <v>128</v>
      </c>
      <c r="G113" s="422">
        <v>44209</v>
      </c>
      <c r="H113" s="1" t="s">
        <v>732</v>
      </c>
      <c r="I113" s="1" t="s">
        <v>592</v>
      </c>
      <c r="J113" s="1" t="s">
        <v>592</v>
      </c>
      <c r="K113" s="1" t="s">
        <v>291</v>
      </c>
      <c r="L113" s="1" t="s">
        <v>824</v>
      </c>
      <c r="M113" s="1" t="s">
        <v>59</v>
      </c>
      <c r="N113" s="1">
        <v>0</v>
      </c>
      <c r="O113" s="1">
        <v>0</v>
      </c>
      <c r="P113" s="1">
        <v>0</v>
      </c>
      <c r="Q113" s="1">
        <v>0</v>
      </c>
      <c r="R113" s="1">
        <v>1</v>
      </c>
      <c r="S113" s="1">
        <v>0</v>
      </c>
      <c r="T113" s="1">
        <v>0</v>
      </c>
      <c r="U113" s="1">
        <v>0</v>
      </c>
      <c r="V113" s="1">
        <v>0</v>
      </c>
      <c r="W113" s="1">
        <v>0</v>
      </c>
      <c r="X113" s="1"/>
      <c r="Y113" s="1"/>
      <c r="Z113" s="1"/>
      <c r="AA113" s="1"/>
      <c r="AB113" s="1"/>
      <c r="AC113" s="1"/>
      <c r="AD113" s="1"/>
      <c r="AE113" s="1"/>
      <c r="AF113" s="1"/>
      <c r="AG113" s="1"/>
      <c r="AH113" s="1" t="s">
        <v>297</v>
      </c>
      <c r="AI113" s="1">
        <v>150</v>
      </c>
      <c r="AJ113" s="1"/>
      <c r="AK113" s="1"/>
      <c r="AL113" s="1"/>
      <c r="AM113" s="1"/>
      <c r="AN113" s="1"/>
      <c r="AO113" s="1"/>
      <c r="AP113" s="1"/>
      <c r="AQ113" s="1"/>
      <c r="AR113" s="1" t="s">
        <v>46</v>
      </c>
      <c r="AS113" s="1" t="s">
        <v>1299</v>
      </c>
      <c r="AT113" s="1"/>
      <c r="AU113" s="1" t="s">
        <v>46</v>
      </c>
      <c r="AV113" s="1" t="s">
        <v>1524</v>
      </c>
      <c r="AW113" s="1"/>
      <c r="AX113" s="1" t="s">
        <v>46</v>
      </c>
      <c r="AY113" s="1" t="s">
        <v>1372</v>
      </c>
      <c r="AZ113" s="137"/>
      <c r="BA113" s="1" t="s">
        <v>1067</v>
      </c>
      <c r="BB113" s="1" t="s">
        <v>1400</v>
      </c>
      <c r="BC113" s="1"/>
      <c r="BD113" s="1" t="s">
        <v>1460</v>
      </c>
      <c r="BE113" s="1">
        <v>111</v>
      </c>
    </row>
    <row r="114" spans="1:57" x14ac:dyDescent="0.3">
      <c r="A114" s="1" t="s">
        <v>1196</v>
      </c>
      <c r="B114" s="422">
        <v>44209.412101458343</v>
      </c>
      <c r="C114" s="422">
        <v>44209.413268981487</v>
      </c>
      <c r="D114" s="422">
        <v>44209</v>
      </c>
      <c r="E114" s="1" t="s">
        <v>1251</v>
      </c>
      <c r="F114" s="1" t="s">
        <v>128</v>
      </c>
      <c r="G114" s="422">
        <v>44209</v>
      </c>
      <c r="H114" s="1" t="s">
        <v>732</v>
      </c>
      <c r="I114" s="1" t="s">
        <v>592</v>
      </c>
      <c r="J114" s="1" t="s">
        <v>592</v>
      </c>
      <c r="K114" s="1" t="s">
        <v>291</v>
      </c>
      <c r="L114" s="1" t="s">
        <v>834</v>
      </c>
      <c r="M114" s="1" t="s">
        <v>57</v>
      </c>
      <c r="N114" s="1">
        <v>0</v>
      </c>
      <c r="O114" s="1">
        <v>0</v>
      </c>
      <c r="P114" s="1">
        <v>0</v>
      </c>
      <c r="Q114" s="1">
        <v>1</v>
      </c>
      <c r="R114" s="1">
        <v>0</v>
      </c>
      <c r="S114" s="1">
        <v>0</v>
      </c>
      <c r="T114" s="1">
        <v>0</v>
      </c>
      <c r="U114" s="1">
        <v>0</v>
      </c>
      <c r="V114" s="1">
        <v>0</v>
      </c>
      <c r="W114" s="1">
        <v>0</v>
      </c>
      <c r="X114" s="1"/>
      <c r="Y114" s="1"/>
      <c r="Z114" s="1"/>
      <c r="AA114" s="1"/>
      <c r="AB114" s="1"/>
      <c r="AC114" s="1"/>
      <c r="AD114" s="1"/>
      <c r="AE114" s="1"/>
      <c r="AF114" s="1" t="s">
        <v>297</v>
      </c>
      <c r="AG114" s="1"/>
      <c r="AH114" s="1"/>
      <c r="AI114" s="1"/>
      <c r="AJ114" s="1"/>
      <c r="AK114" s="1"/>
      <c r="AL114" s="1"/>
      <c r="AM114" s="1"/>
      <c r="AN114" s="1"/>
      <c r="AO114" s="1"/>
      <c r="AP114" s="1"/>
      <c r="AQ114" s="1"/>
      <c r="AR114" s="1" t="s">
        <v>46</v>
      </c>
      <c r="AS114" s="1" t="s">
        <v>1330</v>
      </c>
      <c r="AT114" s="1"/>
      <c r="AU114" s="1" t="s">
        <v>46</v>
      </c>
      <c r="AV114" s="1" t="s">
        <v>1540</v>
      </c>
      <c r="AW114" s="1"/>
      <c r="AX114" s="1" t="s">
        <v>46</v>
      </c>
      <c r="AY114" s="1" t="s">
        <v>1372</v>
      </c>
      <c r="AZ114" s="137"/>
      <c r="BA114" s="1" t="s">
        <v>1067</v>
      </c>
      <c r="BB114" s="1" t="s">
        <v>1401</v>
      </c>
      <c r="BC114" s="1"/>
      <c r="BD114" s="1" t="s">
        <v>1460</v>
      </c>
      <c r="BE114" s="1">
        <v>112</v>
      </c>
    </row>
    <row r="115" spans="1:57" x14ac:dyDescent="0.3">
      <c r="A115" s="1" t="s">
        <v>1197</v>
      </c>
      <c r="B115" s="422">
        <v>44209.415182743047</v>
      </c>
      <c r="C115" s="422">
        <v>44209.416456192143</v>
      </c>
      <c r="D115" s="422">
        <v>44209</v>
      </c>
      <c r="E115" s="1" t="s">
        <v>1251</v>
      </c>
      <c r="F115" s="1" t="s">
        <v>128</v>
      </c>
      <c r="G115" s="422">
        <v>44209</v>
      </c>
      <c r="H115" s="1" t="s">
        <v>732</v>
      </c>
      <c r="I115" s="1" t="s">
        <v>592</v>
      </c>
      <c r="J115" s="1" t="s">
        <v>592</v>
      </c>
      <c r="K115" s="1" t="s">
        <v>291</v>
      </c>
      <c r="L115" s="1" t="s">
        <v>824</v>
      </c>
      <c r="M115" s="1" t="s">
        <v>57</v>
      </c>
      <c r="N115" s="1">
        <v>0</v>
      </c>
      <c r="O115" s="1">
        <v>0</v>
      </c>
      <c r="P115" s="1">
        <v>0</v>
      </c>
      <c r="Q115" s="1">
        <v>1</v>
      </c>
      <c r="R115" s="1">
        <v>0</v>
      </c>
      <c r="S115" s="1">
        <v>0</v>
      </c>
      <c r="T115" s="1">
        <v>0</v>
      </c>
      <c r="U115" s="1">
        <v>0</v>
      </c>
      <c r="V115" s="1">
        <v>0</v>
      </c>
      <c r="W115" s="1">
        <v>0</v>
      </c>
      <c r="X115" s="1"/>
      <c r="Y115" s="1"/>
      <c r="Z115" s="1"/>
      <c r="AA115" s="1"/>
      <c r="AB115" s="1"/>
      <c r="AC115" s="1"/>
      <c r="AD115" s="1"/>
      <c r="AE115" s="1"/>
      <c r="AF115" s="1" t="s">
        <v>297</v>
      </c>
      <c r="AG115" s="1"/>
      <c r="AH115" s="1"/>
      <c r="AI115" s="1"/>
      <c r="AJ115" s="1"/>
      <c r="AK115" s="1"/>
      <c r="AL115" s="1"/>
      <c r="AM115" s="1"/>
      <c r="AN115" s="1"/>
      <c r="AO115" s="1"/>
      <c r="AP115" s="1"/>
      <c r="AQ115" s="1"/>
      <c r="AR115" s="1" t="s">
        <v>46</v>
      </c>
      <c r="AS115" s="1" t="s">
        <v>1299</v>
      </c>
      <c r="AT115" s="1"/>
      <c r="AU115" s="1" t="s">
        <v>46</v>
      </c>
      <c r="AV115" s="1" t="s">
        <v>1524</v>
      </c>
      <c r="AW115" s="1"/>
      <c r="AX115" s="1" t="s">
        <v>46</v>
      </c>
      <c r="AY115" s="1" t="s">
        <v>1358</v>
      </c>
      <c r="AZ115" s="136"/>
      <c r="BA115" s="1" t="s">
        <v>1067</v>
      </c>
      <c r="BB115" s="1" t="s">
        <v>1400</v>
      </c>
      <c r="BC115" s="1"/>
      <c r="BD115" s="1" t="s">
        <v>1460</v>
      </c>
      <c r="BE115" s="1">
        <v>113</v>
      </c>
    </row>
    <row r="116" spans="1:57" x14ac:dyDescent="0.3">
      <c r="A116" s="1" t="s">
        <v>1198</v>
      </c>
      <c r="B116" s="422">
        <v>44209.416602476849</v>
      </c>
      <c r="C116" s="422">
        <v>44209.41782234954</v>
      </c>
      <c r="D116" s="422">
        <v>44209</v>
      </c>
      <c r="E116" s="1" t="s">
        <v>1251</v>
      </c>
      <c r="F116" s="1" t="s">
        <v>128</v>
      </c>
      <c r="G116" s="422">
        <v>44209</v>
      </c>
      <c r="H116" s="1" t="s">
        <v>732</v>
      </c>
      <c r="I116" s="1" t="s">
        <v>592</v>
      </c>
      <c r="J116" s="1" t="s">
        <v>592</v>
      </c>
      <c r="K116" s="1" t="s">
        <v>291</v>
      </c>
      <c r="L116" s="1" t="s">
        <v>834</v>
      </c>
      <c r="M116" s="1" t="s">
        <v>59</v>
      </c>
      <c r="N116" s="1">
        <v>0</v>
      </c>
      <c r="O116" s="1">
        <v>0</v>
      </c>
      <c r="P116" s="1">
        <v>0</v>
      </c>
      <c r="Q116" s="1">
        <v>0</v>
      </c>
      <c r="R116" s="1">
        <v>1</v>
      </c>
      <c r="S116" s="1">
        <v>0</v>
      </c>
      <c r="T116" s="1">
        <v>0</v>
      </c>
      <c r="U116" s="1">
        <v>0</v>
      </c>
      <c r="V116" s="1">
        <v>0</v>
      </c>
      <c r="W116" s="1">
        <v>0</v>
      </c>
      <c r="X116" s="1"/>
      <c r="Y116" s="1"/>
      <c r="Z116" s="1"/>
      <c r="AA116" s="1"/>
      <c r="AB116" s="1"/>
      <c r="AC116" s="1"/>
      <c r="AD116" s="1"/>
      <c r="AE116" s="1"/>
      <c r="AF116" s="1"/>
      <c r="AG116" s="1"/>
      <c r="AH116" s="1" t="s">
        <v>297</v>
      </c>
      <c r="AI116" s="1">
        <v>112.5</v>
      </c>
      <c r="AJ116" s="1"/>
      <c r="AK116" s="1"/>
      <c r="AL116" s="1"/>
      <c r="AM116" s="1"/>
      <c r="AN116" s="1"/>
      <c r="AO116" s="1"/>
      <c r="AP116" s="1"/>
      <c r="AQ116" s="1"/>
      <c r="AR116" s="1" t="s">
        <v>46</v>
      </c>
      <c r="AS116" s="1" t="s">
        <v>1299</v>
      </c>
      <c r="AT116" s="1"/>
      <c r="AU116" s="1" t="s">
        <v>46</v>
      </c>
      <c r="AV116" s="1" t="s">
        <v>936</v>
      </c>
      <c r="AW116" s="1"/>
      <c r="AX116" s="1" t="s">
        <v>46</v>
      </c>
      <c r="AY116" s="1" t="s">
        <v>942</v>
      </c>
      <c r="AZ116" s="136"/>
      <c r="BA116" s="1" t="s">
        <v>1067</v>
      </c>
      <c r="BB116" s="1" t="s">
        <v>1074</v>
      </c>
      <c r="BC116" s="1"/>
      <c r="BD116" s="1"/>
      <c r="BE116" s="1">
        <v>114</v>
      </c>
    </row>
    <row r="117" spans="1:57" x14ac:dyDescent="0.3">
      <c r="A117" s="1" t="s">
        <v>1199</v>
      </c>
      <c r="B117" s="422">
        <v>44208.348475590283</v>
      </c>
      <c r="C117" s="422">
        <v>44208.359249861111</v>
      </c>
      <c r="D117" s="422">
        <v>44208</v>
      </c>
      <c r="E117" s="1" t="s">
        <v>1251</v>
      </c>
      <c r="F117" s="1" t="s">
        <v>128</v>
      </c>
      <c r="G117" s="422">
        <v>44208</v>
      </c>
      <c r="H117" s="1" t="s">
        <v>732</v>
      </c>
      <c r="I117" s="1" t="s">
        <v>592</v>
      </c>
      <c r="J117" s="1" t="s">
        <v>592</v>
      </c>
      <c r="K117" s="1" t="s">
        <v>291</v>
      </c>
      <c r="L117" s="1" t="s">
        <v>824</v>
      </c>
      <c r="M117" s="1" t="s">
        <v>63</v>
      </c>
      <c r="N117" s="1">
        <v>0</v>
      </c>
      <c r="O117" s="1">
        <v>0</v>
      </c>
      <c r="P117" s="1">
        <v>0</v>
      </c>
      <c r="Q117" s="1">
        <v>0</v>
      </c>
      <c r="R117" s="1">
        <v>0</v>
      </c>
      <c r="S117" s="1">
        <v>0</v>
      </c>
      <c r="T117" s="1">
        <v>0</v>
      </c>
      <c r="U117" s="1">
        <v>1</v>
      </c>
      <c r="V117" s="1">
        <v>0</v>
      </c>
      <c r="W117" s="1">
        <v>0</v>
      </c>
      <c r="X117" s="1"/>
      <c r="Y117" s="1"/>
      <c r="Z117" s="1"/>
      <c r="AA117" s="1"/>
      <c r="AB117" s="1"/>
      <c r="AC117" s="1"/>
      <c r="AD117" s="1"/>
      <c r="AE117" s="1"/>
      <c r="AF117" s="1"/>
      <c r="AG117" s="1"/>
      <c r="AH117" s="1"/>
      <c r="AI117" s="1"/>
      <c r="AJ117" s="1"/>
      <c r="AK117" s="1"/>
      <c r="AL117" s="1" t="s">
        <v>46</v>
      </c>
      <c r="AM117" s="1">
        <v>250</v>
      </c>
      <c r="AN117" s="1"/>
      <c r="AO117" s="1"/>
      <c r="AP117" s="1"/>
      <c r="AQ117" s="1"/>
      <c r="AR117" s="1" t="s">
        <v>46</v>
      </c>
      <c r="AS117" s="1" t="s">
        <v>1331</v>
      </c>
      <c r="AT117" s="1"/>
      <c r="AU117" s="1" t="s">
        <v>294</v>
      </c>
      <c r="AV117" s="1"/>
      <c r="AW117" s="1"/>
      <c r="AX117" s="1" t="s">
        <v>46</v>
      </c>
      <c r="AY117" s="1" t="s">
        <v>1374</v>
      </c>
      <c r="AZ117" s="136"/>
      <c r="BA117" s="1" t="s">
        <v>1067</v>
      </c>
      <c r="BB117" s="1" t="s">
        <v>1407</v>
      </c>
      <c r="BC117" s="1"/>
      <c r="BD117" s="1" t="s">
        <v>1462</v>
      </c>
      <c r="BE117" s="1">
        <v>115</v>
      </c>
    </row>
    <row r="118" spans="1:57" x14ac:dyDescent="0.3">
      <c r="A118" s="1" t="s">
        <v>1200</v>
      </c>
      <c r="B118" s="422">
        <v>44208.360629907409</v>
      </c>
      <c r="C118" s="422">
        <v>44208.607577442133</v>
      </c>
      <c r="D118" s="422">
        <v>44208</v>
      </c>
      <c r="E118" s="1" t="s">
        <v>1251</v>
      </c>
      <c r="F118" s="1" t="s">
        <v>128</v>
      </c>
      <c r="G118" s="422">
        <v>44208</v>
      </c>
      <c r="H118" s="1" t="s">
        <v>732</v>
      </c>
      <c r="I118" s="1" t="s">
        <v>592</v>
      </c>
      <c r="J118" s="1" t="s">
        <v>592</v>
      </c>
      <c r="K118" s="1" t="s">
        <v>291</v>
      </c>
      <c r="L118" s="1" t="s">
        <v>824</v>
      </c>
      <c r="M118" s="1" t="s">
        <v>60</v>
      </c>
      <c r="N118" s="1">
        <v>0</v>
      </c>
      <c r="O118" s="1">
        <v>0</v>
      </c>
      <c r="P118" s="1">
        <v>1</v>
      </c>
      <c r="Q118" s="1">
        <v>0</v>
      </c>
      <c r="R118" s="1">
        <v>0</v>
      </c>
      <c r="S118" s="1">
        <v>0</v>
      </c>
      <c r="T118" s="1">
        <v>0</v>
      </c>
      <c r="U118" s="1">
        <v>0</v>
      </c>
      <c r="V118" s="1">
        <v>0</v>
      </c>
      <c r="W118" s="1">
        <v>0</v>
      </c>
      <c r="X118" s="1"/>
      <c r="Y118" s="1"/>
      <c r="Z118" s="1"/>
      <c r="AA118" s="1"/>
      <c r="AB118" s="1" t="s">
        <v>297</v>
      </c>
      <c r="AC118" s="1">
        <v>425</v>
      </c>
      <c r="AD118" s="1"/>
      <c r="AE118" s="1"/>
      <c r="AF118" s="1"/>
      <c r="AG118" s="1"/>
      <c r="AH118" s="1"/>
      <c r="AI118" s="1"/>
      <c r="AJ118" s="1"/>
      <c r="AK118" s="1"/>
      <c r="AL118" s="1"/>
      <c r="AM118" s="1"/>
      <c r="AN118" s="1"/>
      <c r="AO118" s="1"/>
      <c r="AP118" s="1"/>
      <c r="AQ118" s="1"/>
      <c r="AR118" s="1" t="s">
        <v>294</v>
      </c>
      <c r="AS118" s="1"/>
      <c r="AT118" s="1"/>
      <c r="AU118" s="1" t="s">
        <v>294</v>
      </c>
      <c r="AV118" s="1"/>
      <c r="AW118" s="1"/>
      <c r="AX118" s="1" t="s">
        <v>46</v>
      </c>
      <c r="AY118" s="1" t="s">
        <v>1368</v>
      </c>
      <c r="AZ118" s="136"/>
      <c r="BA118" s="1" t="s">
        <v>1067</v>
      </c>
      <c r="BB118" s="1" t="s">
        <v>1408</v>
      </c>
      <c r="BC118" s="1"/>
      <c r="BD118" s="1" t="s">
        <v>1463</v>
      </c>
      <c r="BE118" s="1">
        <v>116</v>
      </c>
    </row>
    <row r="119" spans="1:57" x14ac:dyDescent="0.3">
      <c r="A119" s="1" t="s">
        <v>1201</v>
      </c>
      <c r="B119" s="422">
        <v>44208.367936446761</v>
      </c>
      <c r="C119" s="422">
        <v>44208.372382731483</v>
      </c>
      <c r="D119" s="422">
        <v>44208</v>
      </c>
      <c r="E119" s="1" t="s">
        <v>1251</v>
      </c>
      <c r="F119" s="1" t="s">
        <v>128</v>
      </c>
      <c r="G119" s="422">
        <v>44208</v>
      </c>
      <c r="H119" s="1" t="s">
        <v>732</v>
      </c>
      <c r="I119" s="1" t="s">
        <v>592</v>
      </c>
      <c r="J119" s="1" t="s">
        <v>592</v>
      </c>
      <c r="K119" s="1" t="s">
        <v>291</v>
      </c>
      <c r="L119" s="1" t="s">
        <v>824</v>
      </c>
      <c r="M119" s="1" t="s">
        <v>58</v>
      </c>
      <c r="N119" s="1">
        <v>0</v>
      </c>
      <c r="O119" s="1">
        <v>0</v>
      </c>
      <c r="P119" s="1">
        <v>0</v>
      </c>
      <c r="Q119" s="1">
        <v>0</v>
      </c>
      <c r="R119" s="1">
        <v>0</v>
      </c>
      <c r="S119" s="1">
        <v>0</v>
      </c>
      <c r="T119" s="1">
        <v>1</v>
      </c>
      <c r="U119" s="1">
        <v>0</v>
      </c>
      <c r="V119" s="1">
        <v>0</v>
      </c>
      <c r="W119" s="1">
        <v>0</v>
      </c>
      <c r="X119" s="1"/>
      <c r="Y119" s="1"/>
      <c r="Z119" s="1"/>
      <c r="AA119" s="1"/>
      <c r="AB119" s="1"/>
      <c r="AC119" s="1"/>
      <c r="AD119" s="1"/>
      <c r="AE119" s="1"/>
      <c r="AF119" s="1"/>
      <c r="AG119" s="1"/>
      <c r="AH119" s="1"/>
      <c r="AI119" s="1"/>
      <c r="AJ119" s="1" t="s">
        <v>46</v>
      </c>
      <c r="AK119" s="1">
        <v>2000</v>
      </c>
      <c r="AL119" s="1"/>
      <c r="AM119" s="1"/>
      <c r="AN119" s="1"/>
      <c r="AO119" s="1"/>
      <c r="AP119" s="1"/>
      <c r="AQ119" s="1"/>
      <c r="AR119" s="1" t="s">
        <v>46</v>
      </c>
      <c r="AS119" s="1" t="s">
        <v>1297</v>
      </c>
      <c r="AT119" s="1"/>
      <c r="AU119" s="1" t="s">
        <v>294</v>
      </c>
      <c r="AV119" s="1"/>
      <c r="AW119" s="1"/>
      <c r="AX119" s="1" t="s">
        <v>46</v>
      </c>
      <c r="AY119" s="1" t="s">
        <v>1375</v>
      </c>
      <c r="AZ119" s="136"/>
      <c r="BA119" s="1" t="s">
        <v>1067</v>
      </c>
      <c r="BB119" s="1" t="s">
        <v>1409</v>
      </c>
      <c r="BC119" s="1"/>
      <c r="BD119" s="1" t="s">
        <v>1464</v>
      </c>
      <c r="BE119" s="1">
        <v>117</v>
      </c>
    </row>
    <row r="120" spans="1:57" x14ac:dyDescent="0.3">
      <c r="A120" s="1" t="s">
        <v>1202</v>
      </c>
      <c r="B120" s="422">
        <v>44208.372476296303</v>
      </c>
      <c r="C120" s="422">
        <v>44208.376272418987</v>
      </c>
      <c r="D120" s="422">
        <v>44208</v>
      </c>
      <c r="E120" s="1" t="s">
        <v>1251</v>
      </c>
      <c r="F120" s="1" t="s">
        <v>128</v>
      </c>
      <c r="G120" s="422">
        <v>44208</v>
      </c>
      <c r="H120" s="1" t="s">
        <v>732</v>
      </c>
      <c r="I120" s="1" t="s">
        <v>592</v>
      </c>
      <c r="J120" s="1" t="s">
        <v>592</v>
      </c>
      <c r="K120" s="1" t="s">
        <v>291</v>
      </c>
      <c r="L120" s="1" t="s">
        <v>824</v>
      </c>
      <c r="M120" s="1" t="s">
        <v>61</v>
      </c>
      <c r="N120" s="1">
        <v>1</v>
      </c>
      <c r="O120" s="1">
        <v>0</v>
      </c>
      <c r="P120" s="1">
        <v>0</v>
      </c>
      <c r="Q120" s="1">
        <v>0</v>
      </c>
      <c r="R120" s="1">
        <v>0</v>
      </c>
      <c r="S120" s="1">
        <v>0</v>
      </c>
      <c r="T120" s="1">
        <v>0</v>
      </c>
      <c r="U120" s="1">
        <v>0</v>
      </c>
      <c r="V120" s="1">
        <v>0</v>
      </c>
      <c r="W120" s="1">
        <v>0</v>
      </c>
      <c r="X120" s="1" t="s">
        <v>298</v>
      </c>
      <c r="Y120" s="1">
        <v>262</v>
      </c>
      <c r="Z120" s="1"/>
      <c r="AA120" s="1"/>
      <c r="AB120" s="1"/>
      <c r="AC120" s="1"/>
      <c r="AD120" s="1"/>
      <c r="AE120" s="1"/>
      <c r="AF120" s="1"/>
      <c r="AG120" s="1"/>
      <c r="AH120" s="1"/>
      <c r="AI120" s="1"/>
      <c r="AJ120" s="1"/>
      <c r="AK120" s="1"/>
      <c r="AL120" s="1"/>
      <c r="AM120" s="1"/>
      <c r="AN120" s="1"/>
      <c r="AO120" s="1"/>
      <c r="AP120" s="1"/>
      <c r="AQ120" s="1"/>
      <c r="AR120" s="1" t="s">
        <v>46</v>
      </c>
      <c r="AS120" s="1" t="s">
        <v>1332</v>
      </c>
      <c r="AT120" s="1"/>
      <c r="AU120" s="1" t="s">
        <v>294</v>
      </c>
      <c r="AV120" s="1"/>
      <c r="AW120" s="1"/>
      <c r="AX120" s="1" t="s">
        <v>46</v>
      </c>
      <c r="AY120" s="1" t="s">
        <v>1375</v>
      </c>
      <c r="AZ120" s="136"/>
      <c r="BA120" s="1" t="s">
        <v>1067</v>
      </c>
      <c r="BB120" s="1" t="s">
        <v>1407</v>
      </c>
      <c r="BC120" s="1"/>
      <c r="BD120" s="1" t="s">
        <v>1465</v>
      </c>
      <c r="BE120" s="1">
        <v>118</v>
      </c>
    </row>
    <row r="121" spans="1:57" x14ac:dyDescent="0.3">
      <c r="A121" s="1" t="s">
        <v>1203</v>
      </c>
      <c r="B121" s="422">
        <v>44208.37663233796</v>
      </c>
      <c r="C121" s="422">
        <v>44208.382936215283</v>
      </c>
      <c r="D121" s="422">
        <v>44208</v>
      </c>
      <c r="E121" s="1" t="s">
        <v>1251</v>
      </c>
      <c r="F121" s="1" t="s">
        <v>128</v>
      </c>
      <c r="G121" s="422">
        <v>44208</v>
      </c>
      <c r="H121" s="1" t="s">
        <v>732</v>
      </c>
      <c r="I121" s="1" t="s">
        <v>592</v>
      </c>
      <c r="J121" s="1" t="s">
        <v>592</v>
      </c>
      <c r="K121" s="1" t="s">
        <v>291</v>
      </c>
      <c r="L121" s="1" t="s">
        <v>824</v>
      </c>
      <c r="M121" s="1" t="s">
        <v>49</v>
      </c>
      <c r="N121" s="1">
        <v>0</v>
      </c>
      <c r="O121" s="1">
        <v>0</v>
      </c>
      <c r="P121" s="1">
        <v>0</v>
      </c>
      <c r="Q121" s="1">
        <v>0</v>
      </c>
      <c r="R121" s="1">
        <v>0</v>
      </c>
      <c r="S121" s="1">
        <v>1</v>
      </c>
      <c r="T121" s="1">
        <v>0</v>
      </c>
      <c r="U121" s="1">
        <v>0</v>
      </c>
      <c r="V121" s="1">
        <v>0</v>
      </c>
      <c r="W121" s="1">
        <v>0</v>
      </c>
      <c r="X121" s="1"/>
      <c r="Y121" s="1"/>
      <c r="Z121" s="1"/>
      <c r="AA121" s="1"/>
      <c r="AB121" s="1"/>
      <c r="AC121" s="1"/>
      <c r="AD121" s="1" t="s">
        <v>46</v>
      </c>
      <c r="AE121" s="1">
        <v>2000</v>
      </c>
      <c r="AF121" s="1"/>
      <c r="AG121" s="1"/>
      <c r="AH121" s="1"/>
      <c r="AI121" s="1"/>
      <c r="AJ121" s="1"/>
      <c r="AK121" s="1"/>
      <c r="AL121" s="1"/>
      <c r="AM121" s="1"/>
      <c r="AN121" s="1"/>
      <c r="AO121" s="1"/>
      <c r="AP121" s="1"/>
      <c r="AQ121" s="1"/>
      <c r="AR121" s="1" t="s">
        <v>46</v>
      </c>
      <c r="AS121" s="1" t="s">
        <v>1333</v>
      </c>
      <c r="AT121" s="1"/>
      <c r="AU121" s="1" t="s">
        <v>294</v>
      </c>
      <c r="AV121" s="1"/>
      <c r="AW121" s="1"/>
      <c r="AX121" s="1" t="s">
        <v>46</v>
      </c>
      <c r="AY121" s="1" t="s">
        <v>1376</v>
      </c>
      <c r="AZ121" s="136"/>
      <c r="BA121" s="1" t="s">
        <v>1067</v>
      </c>
      <c r="BB121" s="1" t="s">
        <v>1410</v>
      </c>
      <c r="BC121" s="1"/>
      <c r="BD121" s="1" t="s">
        <v>1466</v>
      </c>
      <c r="BE121" s="1">
        <v>119</v>
      </c>
    </row>
    <row r="122" spans="1:57" x14ac:dyDescent="0.3">
      <c r="A122" s="1" t="s">
        <v>1204</v>
      </c>
      <c r="B122" s="422">
        <v>44208.383105983798</v>
      </c>
      <c r="C122" s="422">
        <v>44208.549017418984</v>
      </c>
      <c r="D122" s="422">
        <v>44208</v>
      </c>
      <c r="E122" s="1" t="s">
        <v>1251</v>
      </c>
      <c r="F122" s="1" t="s">
        <v>128</v>
      </c>
      <c r="G122" s="422">
        <v>44208</v>
      </c>
      <c r="H122" s="1" t="s">
        <v>732</v>
      </c>
      <c r="I122" s="1" t="s">
        <v>592</v>
      </c>
      <c r="J122" s="1" t="s">
        <v>592</v>
      </c>
      <c r="K122" s="1" t="s">
        <v>291</v>
      </c>
      <c r="L122" s="1" t="s">
        <v>824</v>
      </c>
      <c r="M122" s="1" t="s">
        <v>56</v>
      </c>
      <c r="N122" s="1">
        <v>0</v>
      </c>
      <c r="O122" s="1">
        <v>1</v>
      </c>
      <c r="P122" s="1">
        <v>0</v>
      </c>
      <c r="Q122" s="1">
        <v>0</v>
      </c>
      <c r="R122" s="1">
        <v>0</v>
      </c>
      <c r="S122" s="1">
        <v>0</v>
      </c>
      <c r="T122" s="1">
        <v>0</v>
      </c>
      <c r="U122" s="1">
        <v>0</v>
      </c>
      <c r="V122" s="1">
        <v>0</v>
      </c>
      <c r="W122" s="1">
        <v>0</v>
      </c>
      <c r="X122" s="1"/>
      <c r="Y122" s="1"/>
      <c r="Z122" s="1" t="s">
        <v>297</v>
      </c>
      <c r="AA122" s="1">
        <v>71</v>
      </c>
      <c r="AB122" s="1"/>
      <c r="AC122" s="1"/>
      <c r="AD122" s="1"/>
      <c r="AE122" s="1"/>
      <c r="AF122" s="1"/>
      <c r="AG122" s="1"/>
      <c r="AH122" s="1"/>
      <c r="AI122" s="1"/>
      <c r="AJ122" s="1"/>
      <c r="AK122" s="1"/>
      <c r="AL122" s="1"/>
      <c r="AM122" s="1"/>
      <c r="AN122" s="1"/>
      <c r="AO122" s="1"/>
      <c r="AP122" s="1"/>
      <c r="AQ122" s="1"/>
      <c r="AR122" s="1" t="s">
        <v>46</v>
      </c>
      <c r="AS122" s="1" t="s">
        <v>1332</v>
      </c>
      <c r="AT122" s="1"/>
      <c r="AU122" s="1" t="s">
        <v>294</v>
      </c>
      <c r="AV122" s="1"/>
      <c r="AW122" s="1"/>
      <c r="AX122" s="1" t="s">
        <v>46</v>
      </c>
      <c r="AY122" s="1" t="s">
        <v>1366</v>
      </c>
      <c r="AZ122" s="136"/>
      <c r="BA122" s="1" t="s">
        <v>1067</v>
      </c>
      <c r="BB122" s="1" t="s">
        <v>1405</v>
      </c>
      <c r="BC122" s="1"/>
      <c r="BD122" s="1" t="s">
        <v>1467</v>
      </c>
      <c r="BE122" s="1">
        <v>120</v>
      </c>
    </row>
    <row r="123" spans="1:57" x14ac:dyDescent="0.3">
      <c r="A123" s="1" t="s">
        <v>1205</v>
      </c>
      <c r="B123" s="422">
        <v>44209.383609409721</v>
      </c>
      <c r="C123" s="422">
        <v>44209.388431111111</v>
      </c>
      <c r="D123" s="422">
        <v>44209</v>
      </c>
      <c r="E123" s="1" t="s">
        <v>1244</v>
      </c>
      <c r="F123" s="1" t="s">
        <v>128</v>
      </c>
      <c r="G123" s="422">
        <v>44209</v>
      </c>
      <c r="H123" s="1" t="s">
        <v>732</v>
      </c>
      <c r="I123" s="1" t="s">
        <v>592</v>
      </c>
      <c r="J123" s="1" t="s">
        <v>592</v>
      </c>
      <c r="K123" s="1" t="s">
        <v>291</v>
      </c>
      <c r="L123" s="1" t="s">
        <v>834</v>
      </c>
      <c r="M123" s="1" t="s">
        <v>1259</v>
      </c>
      <c r="N123" s="1">
        <v>0</v>
      </c>
      <c r="O123" s="1">
        <v>0</v>
      </c>
      <c r="P123" s="1">
        <v>0</v>
      </c>
      <c r="Q123" s="1">
        <v>0</v>
      </c>
      <c r="R123" s="1">
        <v>0</v>
      </c>
      <c r="S123" s="1">
        <v>0</v>
      </c>
      <c r="T123" s="1">
        <v>0</v>
      </c>
      <c r="U123" s="1">
        <v>1</v>
      </c>
      <c r="V123" s="1">
        <v>0</v>
      </c>
      <c r="W123" s="1">
        <v>1</v>
      </c>
      <c r="X123" s="1"/>
      <c r="Y123" s="1"/>
      <c r="Z123" s="1"/>
      <c r="AA123" s="1"/>
      <c r="AB123" s="1"/>
      <c r="AC123" s="1"/>
      <c r="AD123" s="1"/>
      <c r="AE123" s="1"/>
      <c r="AF123" s="1"/>
      <c r="AG123" s="1"/>
      <c r="AH123" s="1"/>
      <c r="AI123" s="1"/>
      <c r="AJ123" s="1"/>
      <c r="AK123" s="1"/>
      <c r="AL123" s="1" t="s">
        <v>46</v>
      </c>
      <c r="AM123" s="1">
        <v>250</v>
      </c>
      <c r="AN123" s="1" t="s">
        <v>46</v>
      </c>
      <c r="AO123" s="1">
        <v>1200</v>
      </c>
      <c r="AP123" s="1"/>
      <c r="AQ123" s="1"/>
      <c r="AR123" s="1" t="s">
        <v>46</v>
      </c>
      <c r="AS123" s="1" t="s">
        <v>1299</v>
      </c>
      <c r="AT123" s="1"/>
      <c r="AU123" s="1" t="s">
        <v>46</v>
      </c>
      <c r="AV123" s="1" t="s">
        <v>1519</v>
      </c>
      <c r="AW123" s="1"/>
      <c r="AX123" s="1" t="s">
        <v>294</v>
      </c>
      <c r="AY123" s="1"/>
      <c r="AZ123" s="137"/>
      <c r="BA123" s="1" t="s">
        <v>1386</v>
      </c>
      <c r="BB123" s="1" t="s">
        <v>1080</v>
      </c>
      <c r="BC123" s="1"/>
      <c r="BD123" s="1"/>
      <c r="BE123" s="1">
        <v>121</v>
      </c>
    </row>
    <row r="124" spans="1:57" x14ac:dyDescent="0.3">
      <c r="A124" s="1" t="s">
        <v>1206</v>
      </c>
      <c r="B124" s="422">
        <v>44208.392582962959</v>
      </c>
      <c r="C124" s="422">
        <v>44208.418745960647</v>
      </c>
      <c r="D124" s="422">
        <v>44208</v>
      </c>
      <c r="E124" s="1" t="s">
        <v>1251</v>
      </c>
      <c r="F124" s="1" t="s">
        <v>128</v>
      </c>
      <c r="G124" s="422">
        <v>44208</v>
      </c>
      <c r="H124" s="1" t="s">
        <v>732</v>
      </c>
      <c r="I124" s="1" t="s">
        <v>592</v>
      </c>
      <c r="J124" s="1" t="s">
        <v>592</v>
      </c>
      <c r="K124" s="1" t="s">
        <v>291</v>
      </c>
      <c r="L124" s="1" t="s">
        <v>824</v>
      </c>
      <c r="M124" s="1" t="s">
        <v>825</v>
      </c>
      <c r="N124" s="1">
        <v>0</v>
      </c>
      <c r="O124" s="1">
        <v>0</v>
      </c>
      <c r="P124" s="1">
        <v>0</v>
      </c>
      <c r="Q124" s="1">
        <v>0</v>
      </c>
      <c r="R124" s="1">
        <v>0</v>
      </c>
      <c r="S124" s="1">
        <v>0</v>
      </c>
      <c r="T124" s="1">
        <v>0</v>
      </c>
      <c r="U124" s="1">
        <v>0</v>
      </c>
      <c r="V124" s="1">
        <v>1</v>
      </c>
      <c r="W124" s="1">
        <v>0</v>
      </c>
      <c r="X124" s="1"/>
      <c r="Y124" s="1"/>
      <c r="Z124" s="1"/>
      <c r="AA124" s="1"/>
      <c r="AB124" s="1"/>
      <c r="AC124" s="1"/>
      <c r="AD124" s="1"/>
      <c r="AE124" s="1"/>
      <c r="AF124" s="1"/>
      <c r="AG124" s="1"/>
      <c r="AH124" s="1"/>
      <c r="AI124" s="1"/>
      <c r="AJ124" s="1"/>
      <c r="AK124" s="1"/>
      <c r="AL124" s="1"/>
      <c r="AM124" s="1"/>
      <c r="AN124" s="1"/>
      <c r="AO124" s="1"/>
      <c r="AP124" s="1" t="s">
        <v>46</v>
      </c>
      <c r="AQ124" s="1">
        <v>25</v>
      </c>
      <c r="AR124" s="1" t="s">
        <v>46</v>
      </c>
      <c r="AS124" s="1" t="s">
        <v>1334</v>
      </c>
      <c r="AT124" s="1"/>
      <c r="AU124" s="1" t="s">
        <v>294</v>
      </c>
      <c r="AV124" s="1"/>
      <c r="AW124" s="1"/>
      <c r="AX124" s="1" t="s">
        <v>294</v>
      </c>
      <c r="AY124" s="1"/>
      <c r="AZ124" s="136"/>
      <c r="BA124" s="1" t="s">
        <v>1389</v>
      </c>
      <c r="BB124" s="1" t="s">
        <v>1076</v>
      </c>
      <c r="BC124" s="1"/>
      <c r="BD124" s="1" t="s">
        <v>1468</v>
      </c>
      <c r="BE124" s="1">
        <v>122</v>
      </c>
    </row>
    <row r="125" spans="1:57" x14ac:dyDescent="0.3">
      <c r="A125" s="1" t="s">
        <v>1207</v>
      </c>
      <c r="B125" s="422">
        <v>44209.393452094911</v>
      </c>
      <c r="C125" s="422">
        <v>44209.394905891197</v>
      </c>
      <c r="D125" s="422">
        <v>44209</v>
      </c>
      <c r="E125" s="1" t="s">
        <v>1244</v>
      </c>
      <c r="F125" s="1" t="s">
        <v>128</v>
      </c>
      <c r="G125" s="422">
        <v>44209</v>
      </c>
      <c r="H125" s="1" t="s">
        <v>732</v>
      </c>
      <c r="I125" s="1" t="s">
        <v>592</v>
      </c>
      <c r="J125" s="1" t="s">
        <v>592</v>
      </c>
      <c r="K125" s="1" t="s">
        <v>291</v>
      </c>
      <c r="L125" s="1" t="s">
        <v>834</v>
      </c>
      <c r="M125" s="1" t="s">
        <v>50</v>
      </c>
      <c r="N125" s="1">
        <v>0</v>
      </c>
      <c r="O125" s="1">
        <v>0</v>
      </c>
      <c r="P125" s="1">
        <v>0</v>
      </c>
      <c r="Q125" s="1">
        <v>0</v>
      </c>
      <c r="R125" s="1">
        <v>0</v>
      </c>
      <c r="S125" s="1">
        <v>0</v>
      </c>
      <c r="T125" s="1">
        <v>0</v>
      </c>
      <c r="U125" s="1">
        <v>0</v>
      </c>
      <c r="V125" s="1">
        <v>0</v>
      </c>
      <c r="W125" s="1">
        <v>1</v>
      </c>
      <c r="X125" s="1"/>
      <c r="Y125" s="1"/>
      <c r="Z125" s="1"/>
      <c r="AA125" s="1"/>
      <c r="AB125" s="1"/>
      <c r="AC125" s="1"/>
      <c r="AD125" s="1"/>
      <c r="AE125" s="1"/>
      <c r="AF125" s="1"/>
      <c r="AG125" s="1"/>
      <c r="AH125" s="1"/>
      <c r="AI125" s="1"/>
      <c r="AJ125" s="1"/>
      <c r="AK125" s="1"/>
      <c r="AL125" s="1"/>
      <c r="AM125" s="1"/>
      <c r="AN125" s="1" t="s">
        <v>46</v>
      </c>
      <c r="AO125" s="1">
        <v>1200</v>
      </c>
      <c r="AP125" s="1"/>
      <c r="AQ125" s="1"/>
      <c r="AR125" s="1" t="s">
        <v>294</v>
      </c>
      <c r="AS125" s="1"/>
      <c r="AT125" s="1"/>
      <c r="AU125" s="1" t="s">
        <v>294</v>
      </c>
      <c r="AV125" s="1"/>
      <c r="AW125" s="1"/>
      <c r="AX125" s="1" t="s">
        <v>294</v>
      </c>
      <c r="AY125" s="1"/>
      <c r="AZ125" s="137"/>
      <c r="BA125" s="1" t="s">
        <v>1386</v>
      </c>
      <c r="BB125" s="1" t="s">
        <v>1080</v>
      </c>
      <c r="BC125" s="1"/>
      <c r="BD125" s="1" t="s">
        <v>1416</v>
      </c>
      <c r="BE125" s="1">
        <v>123</v>
      </c>
    </row>
    <row r="126" spans="1:57" x14ac:dyDescent="0.3">
      <c r="A126" s="1" t="s">
        <v>1208</v>
      </c>
      <c r="B126" s="422">
        <v>44209.395035069443</v>
      </c>
      <c r="C126" s="422">
        <v>44209.397035034723</v>
      </c>
      <c r="D126" s="422">
        <v>44209</v>
      </c>
      <c r="E126" s="1" t="s">
        <v>1244</v>
      </c>
      <c r="F126" s="1" t="s">
        <v>128</v>
      </c>
      <c r="G126" s="422">
        <v>44209</v>
      </c>
      <c r="H126" s="1" t="s">
        <v>732</v>
      </c>
      <c r="I126" s="1" t="s">
        <v>592</v>
      </c>
      <c r="J126" s="1" t="s">
        <v>592</v>
      </c>
      <c r="K126" s="1" t="s">
        <v>291</v>
      </c>
      <c r="L126" s="1" t="s">
        <v>834</v>
      </c>
      <c r="M126" s="1" t="s">
        <v>825</v>
      </c>
      <c r="N126" s="1">
        <v>0</v>
      </c>
      <c r="O126" s="1">
        <v>0</v>
      </c>
      <c r="P126" s="1">
        <v>0</v>
      </c>
      <c r="Q126" s="1">
        <v>0</v>
      </c>
      <c r="R126" s="1">
        <v>0</v>
      </c>
      <c r="S126" s="1">
        <v>0</v>
      </c>
      <c r="T126" s="1">
        <v>0</v>
      </c>
      <c r="U126" s="1">
        <v>0</v>
      </c>
      <c r="V126" s="1">
        <v>1</v>
      </c>
      <c r="W126" s="1">
        <v>0</v>
      </c>
      <c r="X126" s="1"/>
      <c r="Y126" s="1"/>
      <c r="Z126" s="1"/>
      <c r="AA126" s="1"/>
      <c r="AB126" s="1"/>
      <c r="AC126" s="1"/>
      <c r="AD126" s="1"/>
      <c r="AE126" s="1"/>
      <c r="AF126" s="1"/>
      <c r="AG126" s="1"/>
      <c r="AH126" s="1"/>
      <c r="AI126" s="1"/>
      <c r="AJ126" s="1"/>
      <c r="AK126" s="1"/>
      <c r="AL126" s="1"/>
      <c r="AM126" s="1"/>
      <c r="AN126" s="1"/>
      <c r="AO126" s="1"/>
      <c r="AP126" s="1" t="s">
        <v>46</v>
      </c>
      <c r="AQ126" s="1">
        <v>10</v>
      </c>
      <c r="AR126" s="1" t="s">
        <v>294</v>
      </c>
      <c r="AS126" s="1"/>
      <c r="AT126" s="1"/>
      <c r="AU126" s="1" t="s">
        <v>294</v>
      </c>
      <c r="AV126" s="1"/>
      <c r="AW126" s="1"/>
      <c r="AX126" s="1" t="s">
        <v>294</v>
      </c>
      <c r="AY126" s="1"/>
      <c r="AZ126" s="137"/>
      <c r="BA126" s="1" t="s">
        <v>1386</v>
      </c>
      <c r="BB126" s="1" t="s">
        <v>938</v>
      </c>
      <c r="BC126" s="1"/>
      <c r="BD126" s="1" t="s">
        <v>1416</v>
      </c>
      <c r="BE126" s="1">
        <v>124</v>
      </c>
    </row>
    <row r="127" spans="1:57" x14ac:dyDescent="0.3">
      <c r="A127" s="1" t="s">
        <v>1209</v>
      </c>
      <c r="B127" s="422">
        <v>44209.397142476853</v>
      </c>
      <c r="C127" s="422">
        <v>44209.398411909722</v>
      </c>
      <c r="D127" s="422">
        <v>44209</v>
      </c>
      <c r="E127" s="1" t="s">
        <v>1244</v>
      </c>
      <c r="F127" s="1" t="s">
        <v>128</v>
      </c>
      <c r="G127" s="422">
        <v>44209</v>
      </c>
      <c r="H127" s="1" t="s">
        <v>732</v>
      </c>
      <c r="I127" s="1" t="s">
        <v>592</v>
      </c>
      <c r="J127" s="1" t="s">
        <v>592</v>
      </c>
      <c r="K127" s="1" t="s">
        <v>291</v>
      </c>
      <c r="L127" s="1" t="s">
        <v>834</v>
      </c>
      <c r="M127" s="1" t="s">
        <v>825</v>
      </c>
      <c r="N127" s="1">
        <v>0</v>
      </c>
      <c r="O127" s="1">
        <v>0</v>
      </c>
      <c r="P127" s="1">
        <v>0</v>
      </c>
      <c r="Q127" s="1">
        <v>0</v>
      </c>
      <c r="R127" s="1">
        <v>0</v>
      </c>
      <c r="S127" s="1">
        <v>0</v>
      </c>
      <c r="T127" s="1">
        <v>0</v>
      </c>
      <c r="U127" s="1">
        <v>0</v>
      </c>
      <c r="V127" s="1">
        <v>1</v>
      </c>
      <c r="W127" s="1">
        <v>0</v>
      </c>
      <c r="X127" s="1"/>
      <c r="Y127" s="1"/>
      <c r="Z127" s="1"/>
      <c r="AA127" s="1"/>
      <c r="AB127" s="1"/>
      <c r="AC127" s="1"/>
      <c r="AD127" s="1"/>
      <c r="AE127" s="1"/>
      <c r="AF127" s="1"/>
      <c r="AG127" s="1"/>
      <c r="AH127" s="1"/>
      <c r="AI127" s="1"/>
      <c r="AJ127" s="1"/>
      <c r="AK127" s="1"/>
      <c r="AL127" s="1"/>
      <c r="AM127" s="1"/>
      <c r="AN127" s="1"/>
      <c r="AO127" s="1"/>
      <c r="AP127" s="1" t="s">
        <v>46</v>
      </c>
      <c r="AQ127" s="1">
        <v>10</v>
      </c>
      <c r="AR127" s="1" t="s">
        <v>294</v>
      </c>
      <c r="AS127" s="1"/>
      <c r="AT127" s="1"/>
      <c r="AU127" s="1" t="s">
        <v>294</v>
      </c>
      <c r="AV127" s="1"/>
      <c r="AW127" s="1"/>
      <c r="AX127" s="1" t="s">
        <v>294</v>
      </c>
      <c r="AY127" s="1"/>
      <c r="AZ127" s="136"/>
      <c r="BA127" s="1" t="s">
        <v>1411</v>
      </c>
      <c r="BB127" s="1" t="s">
        <v>943</v>
      </c>
      <c r="BC127" s="1"/>
      <c r="BD127" s="1" t="s">
        <v>1416</v>
      </c>
      <c r="BE127" s="1">
        <v>125</v>
      </c>
    </row>
    <row r="128" spans="1:57" x14ac:dyDescent="0.3">
      <c r="A128" s="1" t="s">
        <v>1210</v>
      </c>
      <c r="B128" s="422">
        <v>44209.398570902777</v>
      </c>
      <c r="C128" s="422">
        <v>44209.399808495371</v>
      </c>
      <c r="D128" s="422">
        <v>44209</v>
      </c>
      <c r="E128" s="1" t="s">
        <v>1244</v>
      </c>
      <c r="F128" s="1" t="s">
        <v>128</v>
      </c>
      <c r="G128" s="422">
        <v>44209</v>
      </c>
      <c r="H128" s="1" t="s">
        <v>732</v>
      </c>
      <c r="I128" s="1" t="s">
        <v>592</v>
      </c>
      <c r="J128" s="1" t="s">
        <v>592</v>
      </c>
      <c r="K128" s="1" t="s">
        <v>291</v>
      </c>
      <c r="L128" s="1" t="s">
        <v>834</v>
      </c>
      <c r="M128" s="1" t="s">
        <v>58</v>
      </c>
      <c r="N128" s="1">
        <v>0</v>
      </c>
      <c r="O128" s="1">
        <v>0</v>
      </c>
      <c r="P128" s="1">
        <v>0</v>
      </c>
      <c r="Q128" s="1">
        <v>0</v>
      </c>
      <c r="R128" s="1">
        <v>0</v>
      </c>
      <c r="S128" s="1">
        <v>0</v>
      </c>
      <c r="T128" s="1">
        <v>1</v>
      </c>
      <c r="U128" s="1">
        <v>0</v>
      </c>
      <c r="V128" s="1">
        <v>0</v>
      </c>
      <c r="W128" s="1">
        <v>0</v>
      </c>
      <c r="X128" s="1"/>
      <c r="Y128" s="1"/>
      <c r="Z128" s="1"/>
      <c r="AA128" s="1"/>
      <c r="AB128" s="1"/>
      <c r="AC128" s="1"/>
      <c r="AD128" s="1"/>
      <c r="AE128" s="1"/>
      <c r="AF128" s="1"/>
      <c r="AG128" s="1"/>
      <c r="AH128" s="1"/>
      <c r="AI128" s="1"/>
      <c r="AJ128" s="1" t="s">
        <v>46</v>
      </c>
      <c r="AK128" s="1">
        <v>1500</v>
      </c>
      <c r="AL128" s="1"/>
      <c r="AM128" s="1"/>
      <c r="AN128" s="1"/>
      <c r="AO128" s="1"/>
      <c r="AP128" s="1"/>
      <c r="AQ128" s="1"/>
      <c r="AR128" s="1" t="s">
        <v>294</v>
      </c>
      <c r="AS128" s="1"/>
      <c r="AT128" s="1"/>
      <c r="AU128" s="1" t="s">
        <v>294</v>
      </c>
      <c r="AV128" s="1"/>
      <c r="AW128" s="1"/>
      <c r="AX128" s="1" t="s">
        <v>294</v>
      </c>
      <c r="AY128" s="1"/>
      <c r="AZ128" s="136"/>
      <c r="BA128" s="1" t="s">
        <v>1067</v>
      </c>
      <c r="BB128" s="1" t="s">
        <v>1076</v>
      </c>
      <c r="BC128" s="1"/>
      <c r="BD128" s="1" t="s">
        <v>1416</v>
      </c>
      <c r="BE128" s="1">
        <v>126</v>
      </c>
    </row>
    <row r="129" spans="1:57" x14ac:dyDescent="0.3">
      <c r="A129" s="1" t="s">
        <v>1211</v>
      </c>
      <c r="B129" s="422">
        <v>44208.398692129631</v>
      </c>
      <c r="C129" s="422">
        <v>44208.401632800917</v>
      </c>
      <c r="D129" s="422">
        <v>44208</v>
      </c>
      <c r="E129" s="1" t="s">
        <v>1251</v>
      </c>
      <c r="F129" s="1" t="s">
        <v>128</v>
      </c>
      <c r="G129" s="422">
        <v>44208</v>
      </c>
      <c r="H129" s="1" t="s">
        <v>732</v>
      </c>
      <c r="I129" s="1" t="s">
        <v>592</v>
      </c>
      <c r="J129" s="1" t="s">
        <v>592</v>
      </c>
      <c r="K129" s="1" t="s">
        <v>291</v>
      </c>
      <c r="L129" s="1" t="s">
        <v>824</v>
      </c>
      <c r="M129" s="1" t="s">
        <v>50</v>
      </c>
      <c r="N129" s="1">
        <v>0</v>
      </c>
      <c r="O129" s="1">
        <v>0</v>
      </c>
      <c r="P129" s="1">
        <v>0</v>
      </c>
      <c r="Q129" s="1">
        <v>0</v>
      </c>
      <c r="R129" s="1">
        <v>0</v>
      </c>
      <c r="S129" s="1">
        <v>0</v>
      </c>
      <c r="T129" s="1">
        <v>0</v>
      </c>
      <c r="U129" s="1">
        <v>0</v>
      </c>
      <c r="V129" s="1">
        <v>0</v>
      </c>
      <c r="W129" s="1">
        <v>1</v>
      </c>
      <c r="X129" s="1"/>
      <c r="Y129" s="1"/>
      <c r="Z129" s="1"/>
      <c r="AA129" s="1"/>
      <c r="AB129" s="1"/>
      <c r="AC129" s="1"/>
      <c r="AD129" s="1"/>
      <c r="AE129" s="1"/>
      <c r="AF129" s="1"/>
      <c r="AG129" s="1"/>
      <c r="AH129" s="1"/>
      <c r="AI129" s="1"/>
      <c r="AJ129" s="1"/>
      <c r="AK129" s="1"/>
      <c r="AL129" s="1"/>
      <c r="AM129" s="1"/>
      <c r="AN129" s="1" t="s">
        <v>46</v>
      </c>
      <c r="AO129" s="1">
        <v>1200</v>
      </c>
      <c r="AP129" s="1"/>
      <c r="AQ129" s="1"/>
      <c r="AR129" s="1" t="s">
        <v>46</v>
      </c>
      <c r="AS129" s="1" t="s">
        <v>1335</v>
      </c>
      <c r="AT129" s="1"/>
      <c r="AU129" s="1" t="s">
        <v>294</v>
      </c>
      <c r="AV129" s="1"/>
      <c r="AW129" s="1"/>
      <c r="AX129" s="1" t="s">
        <v>46</v>
      </c>
      <c r="AY129" s="1" t="s">
        <v>1375</v>
      </c>
      <c r="AZ129" s="137"/>
      <c r="BA129" s="1" t="s">
        <v>1389</v>
      </c>
      <c r="BB129" s="1" t="s">
        <v>1412</v>
      </c>
      <c r="BC129" s="1"/>
      <c r="BD129" s="1" t="s">
        <v>1469</v>
      </c>
      <c r="BE129" s="1">
        <v>127</v>
      </c>
    </row>
    <row r="130" spans="1:57" x14ac:dyDescent="0.3">
      <c r="A130" s="1" t="s">
        <v>1212</v>
      </c>
      <c r="B130" s="422">
        <v>44208.401700393522</v>
      </c>
      <c r="C130" s="422">
        <v>44208.409098900462</v>
      </c>
      <c r="D130" s="422">
        <v>44208</v>
      </c>
      <c r="E130" s="1" t="s">
        <v>1251</v>
      </c>
      <c r="F130" s="1" t="s">
        <v>128</v>
      </c>
      <c r="G130" s="422">
        <v>44208</v>
      </c>
      <c r="H130" s="1" t="s">
        <v>732</v>
      </c>
      <c r="I130" s="1" t="s">
        <v>592</v>
      </c>
      <c r="J130" s="1" t="s">
        <v>592</v>
      </c>
      <c r="K130" s="1" t="s">
        <v>291</v>
      </c>
      <c r="L130" s="1" t="s">
        <v>824</v>
      </c>
      <c r="M130" s="1" t="s">
        <v>59</v>
      </c>
      <c r="N130" s="1">
        <v>0</v>
      </c>
      <c r="O130" s="1">
        <v>0</v>
      </c>
      <c r="P130" s="1">
        <v>0</v>
      </c>
      <c r="Q130" s="1">
        <v>0</v>
      </c>
      <c r="R130" s="1">
        <v>1</v>
      </c>
      <c r="S130" s="1">
        <v>0</v>
      </c>
      <c r="T130" s="1">
        <v>0</v>
      </c>
      <c r="U130" s="1">
        <v>0</v>
      </c>
      <c r="V130" s="1">
        <v>0</v>
      </c>
      <c r="W130" s="1">
        <v>0</v>
      </c>
      <c r="X130" s="1"/>
      <c r="Y130" s="1"/>
      <c r="Z130" s="1"/>
      <c r="AA130" s="1"/>
      <c r="AB130" s="1"/>
      <c r="AC130" s="1"/>
      <c r="AD130" s="1"/>
      <c r="AE130" s="1"/>
      <c r="AF130" s="1"/>
      <c r="AG130" s="1"/>
      <c r="AH130" s="1" t="s">
        <v>297</v>
      </c>
      <c r="AI130" s="1">
        <v>300</v>
      </c>
      <c r="AJ130" s="1"/>
      <c r="AK130" s="1"/>
      <c r="AL130" s="1"/>
      <c r="AM130" s="1"/>
      <c r="AN130" s="1"/>
      <c r="AO130" s="1"/>
      <c r="AP130" s="1"/>
      <c r="AQ130" s="1"/>
      <c r="AR130" s="1" t="s">
        <v>46</v>
      </c>
      <c r="AS130" s="1" t="s">
        <v>1297</v>
      </c>
      <c r="AT130" s="1"/>
      <c r="AU130" s="1" t="s">
        <v>294</v>
      </c>
      <c r="AV130" s="1"/>
      <c r="AW130" s="1"/>
      <c r="AX130" s="1" t="s">
        <v>46</v>
      </c>
      <c r="AY130" s="1" t="s">
        <v>1375</v>
      </c>
      <c r="AZ130" s="137"/>
      <c r="BA130" s="1" t="s">
        <v>1067</v>
      </c>
      <c r="BB130" s="1" t="s">
        <v>1406</v>
      </c>
      <c r="BC130" s="1"/>
      <c r="BD130" s="1" t="s">
        <v>1470</v>
      </c>
      <c r="BE130" s="1">
        <v>128</v>
      </c>
    </row>
    <row r="131" spans="1:57" x14ac:dyDescent="0.3">
      <c r="A131" s="1" t="s">
        <v>1213</v>
      </c>
      <c r="B131" s="422">
        <v>44208.419591655103</v>
      </c>
      <c r="C131" s="422">
        <v>44208.428328692127</v>
      </c>
      <c r="D131" s="422">
        <v>44208</v>
      </c>
      <c r="E131" s="1" t="s">
        <v>1251</v>
      </c>
      <c r="F131" s="1" t="s">
        <v>128</v>
      </c>
      <c r="G131" s="422">
        <v>44208</v>
      </c>
      <c r="H131" s="1" t="s">
        <v>732</v>
      </c>
      <c r="I131" s="1" t="s">
        <v>592</v>
      </c>
      <c r="J131" s="1" t="s">
        <v>592</v>
      </c>
      <c r="K131" s="1" t="s">
        <v>291</v>
      </c>
      <c r="L131" s="1" t="s">
        <v>824</v>
      </c>
      <c r="M131" s="1" t="s">
        <v>61</v>
      </c>
      <c r="N131" s="1">
        <v>1</v>
      </c>
      <c r="O131" s="1">
        <v>0</v>
      </c>
      <c r="P131" s="1">
        <v>0</v>
      </c>
      <c r="Q131" s="1">
        <v>0</v>
      </c>
      <c r="R131" s="1">
        <v>0</v>
      </c>
      <c r="S131" s="1">
        <v>0</v>
      </c>
      <c r="T131" s="1">
        <v>0</v>
      </c>
      <c r="U131" s="1">
        <v>0</v>
      </c>
      <c r="V131" s="1">
        <v>0</v>
      </c>
      <c r="W131" s="1">
        <v>0</v>
      </c>
      <c r="X131" s="1" t="s">
        <v>297</v>
      </c>
      <c r="Y131" s="1">
        <v>175</v>
      </c>
      <c r="Z131" s="1"/>
      <c r="AA131" s="1"/>
      <c r="AB131" s="1"/>
      <c r="AC131" s="1"/>
      <c r="AD131" s="1"/>
      <c r="AE131" s="1"/>
      <c r="AF131" s="1"/>
      <c r="AG131" s="1"/>
      <c r="AH131" s="1"/>
      <c r="AI131" s="1"/>
      <c r="AJ131" s="1"/>
      <c r="AK131" s="1"/>
      <c r="AL131" s="1"/>
      <c r="AM131" s="1"/>
      <c r="AN131" s="1"/>
      <c r="AO131" s="1"/>
      <c r="AP131" s="1"/>
      <c r="AQ131" s="1"/>
      <c r="AR131" s="1" t="s">
        <v>46</v>
      </c>
      <c r="AS131" s="1" t="s">
        <v>1297</v>
      </c>
      <c r="AT131" s="1"/>
      <c r="AU131" s="1" t="s">
        <v>294</v>
      </c>
      <c r="AV131" s="1"/>
      <c r="AW131" s="1"/>
      <c r="AX131" s="1" t="s">
        <v>46</v>
      </c>
      <c r="AY131" s="1" t="s">
        <v>1366</v>
      </c>
      <c r="AZ131" s="137"/>
      <c r="BA131" s="1" t="s">
        <v>1067</v>
      </c>
      <c r="BB131" s="1" t="s">
        <v>1394</v>
      </c>
      <c r="BC131" s="1"/>
      <c r="BD131" s="1" t="s">
        <v>1471</v>
      </c>
      <c r="BE131" s="1">
        <v>129</v>
      </c>
    </row>
    <row r="132" spans="1:57" x14ac:dyDescent="0.3">
      <c r="A132" s="1" t="s">
        <v>1214</v>
      </c>
      <c r="B132" s="422">
        <v>44208.429289328713</v>
      </c>
      <c r="C132" s="422">
        <v>44208.431151817131</v>
      </c>
      <c r="D132" s="422">
        <v>44208</v>
      </c>
      <c r="E132" s="1" t="s">
        <v>1251</v>
      </c>
      <c r="F132" s="1" t="s">
        <v>128</v>
      </c>
      <c r="G132" s="422">
        <v>44208</v>
      </c>
      <c r="H132" s="1" t="s">
        <v>732</v>
      </c>
      <c r="I132" s="1" t="s">
        <v>592</v>
      </c>
      <c r="J132" s="1" t="s">
        <v>592</v>
      </c>
      <c r="K132" s="1" t="s">
        <v>291</v>
      </c>
      <c r="L132" s="1" t="s">
        <v>824</v>
      </c>
      <c r="M132" s="1" t="s">
        <v>56</v>
      </c>
      <c r="N132" s="1">
        <v>0</v>
      </c>
      <c r="O132" s="1">
        <v>1</v>
      </c>
      <c r="P132" s="1">
        <v>0</v>
      </c>
      <c r="Q132" s="1">
        <v>0</v>
      </c>
      <c r="R132" s="1">
        <v>0</v>
      </c>
      <c r="S132" s="1">
        <v>0</v>
      </c>
      <c r="T132" s="1">
        <v>0</v>
      </c>
      <c r="U132" s="1">
        <v>0</v>
      </c>
      <c r="V132" s="1">
        <v>0</v>
      </c>
      <c r="W132" s="1">
        <v>0</v>
      </c>
      <c r="X132" s="1"/>
      <c r="Y132" s="1"/>
      <c r="Z132" s="1" t="s">
        <v>297</v>
      </c>
      <c r="AA132" s="1">
        <v>71</v>
      </c>
      <c r="AB132" s="1"/>
      <c r="AC132" s="1"/>
      <c r="AD132" s="1"/>
      <c r="AE132" s="1"/>
      <c r="AF132" s="1"/>
      <c r="AG132" s="1"/>
      <c r="AH132" s="1"/>
      <c r="AI132" s="1"/>
      <c r="AJ132" s="1"/>
      <c r="AK132" s="1"/>
      <c r="AL132" s="1"/>
      <c r="AM132" s="1"/>
      <c r="AN132" s="1"/>
      <c r="AO132" s="1"/>
      <c r="AP132" s="1"/>
      <c r="AQ132" s="1"/>
      <c r="AR132" s="1" t="s">
        <v>46</v>
      </c>
      <c r="AS132" s="1" t="s">
        <v>1297</v>
      </c>
      <c r="AT132" s="1"/>
      <c r="AU132" s="1" t="s">
        <v>294</v>
      </c>
      <c r="AV132" s="1"/>
      <c r="AW132" s="1"/>
      <c r="AX132" s="1" t="s">
        <v>46</v>
      </c>
      <c r="AY132" s="1" t="s">
        <v>1368</v>
      </c>
      <c r="AZ132" s="137"/>
      <c r="BA132" s="1" t="s">
        <v>1067</v>
      </c>
      <c r="BB132" s="1" t="s">
        <v>1408</v>
      </c>
      <c r="BC132" s="1"/>
      <c r="BD132" s="1" t="s">
        <v>1472</v>
      </c>
      <c r="BE132" s="1">
        <v>130</v>
      </c>
    </row>
    <row r="133" spans="1:57" x14ac:dyDescent="0.3">
      <c r="A133" s="1" t="s">
        <v>1215</v>
      </c>
      <c r="B133" s="422">
        <v>44208.431215509263</v>
      </c>
      <c r="C133" s="422">
        <v>44208.437430763886</v>
      </c>
      <c r="D133" s="422">
        <v>44208</v>
      </c>
      <c r="E133" s="1" t="s">
        <v>1251</v>
      </c>
      <c r="F133" s="1" t="s">
        <v>128</v>
      </c>
      <c r="G133" s="422">
        <v>44208</v>
      </c>
      <c r="H133" s="1" t="s">
        <v>732</v>
      </c>
      <c r="I133" s="1" t="s">
        <v>592</v>
      </c>
      <c r="J133" s="1" t="s">
        <v>592</v>
      </c>
      <c r="K133" s="1" t="s">
        <v>291</v>
      </c>
      <c r="L133" s="1" t="s">
        <v>824</v>
      </c>
      <c r="M133" s="1" t="s">
        <v>60</v>
      </c>
      <c r="N133" s="1">
        <v>0</v>
      </c>
      <c r="O133" s="1">
        <v>0</v>
      </c>
      <c r="P133" s="1">
        <v>1</v>
      </c>
      <c r="Q133" s="1">
        <v>0</v>
      </c>
      <c r="R133" s="1">
        <v>0</v>
      </c>
      <c r="S133" s="1">
        <v>0</v>
      </c>
      <c r="T133" s="1">
        <v>0</v>
      </c>
      <c r="U133" s="1">
        <v>0</v>
      </c>
      <c r="V133" s="1">
        <v>0</v>
      </c>
      <c r="W133" s="1">
        <v>0</v>
      </c>
      <c r="X133" s="1"/>
      <c r="Y133" s="1"/>
      <c r="Z133" s="1"/>
      <c r="AA133" s="1"/>
      <c r="AB133" s="1" t="s">
        <v>297</v>
      </c>
      <c r="AC133" s="1">
        <v>400</v>
      </c>
      <c r="AD133" s="1"/>
      <c r="AE133" s="1"/>
      <c r="AF133" s="1"/>
      <c r="AG133" s="1"/>
      <c r="AH133" s="1"/>
      <c r="AI133" s="1"/>
      <c r="AJ133" s="1"/>
      <c r="AK133" s="1"/>
      <c r="AL133" s="1"/>
      <c r="AM133" s="1"/>
      <c r="AN133" s="1"/>
      <c r="AO133" s="1"/>
      <c r="AP133" s="1"/>
      <c r="AQ133" s="1"/>
      <c r="AR133" s="1" t="s">
        <v>46</v>
      </c>
      <c r="AS133" s="1" t="s">
        <v>1331</v>
      </c>
      <c r="AT133" s="1"/>
      <c r="AU133" s="1" t="s">
        <v>294</v>
      </c>
      <c r="AV133" s="1"/>
      <c r="AW133" s="1"/>
      <c r="AX133" s="1" t="s">
        <v>46</v>
      </c>
      <c r="AY133" s="1" t="s">
        <v>1375</v>
      </c>
      <c r="AZ133" s="137"/>
      <c r="BA133" s="1" t="s">
        <v>1067</v>
      </c>
      <c r="BB133" s="1" t="s">
        <v>1413</v>
      </c>
      <c r="BC133" s="1"/>
      <c r="BD133" s="1" t="s">
        <v>1472</v>
      </c>
      <c r="BE133" s="1">
        <v>131</v>
      </c>
    </row>
    <row r="134" spans="1:57" x14ac:dyDescent="0.3">
      <c r="A134" s="1" t="s">
        <v>1216</v>
      </c>
      <c r="B134" s="422">
        <v>44208.437495370366</v>
      </c>
      <c r="C134" s="422">
        <v>44208.614760659722</v>
      </c>
      <c r="D134" s="422">
        <v>44208</v>
      </c>
      <c r="E134" s="1" t="s">
        <v>1251</v>
      </c>
      <c r="F134" s="1" t="s">
        <v>128</v>
      </c>
      <c r="G134" s="422">
        <v>44208</v>
      </c>
      <c r="H134" s="1" t="s">
        <v>732</v>
      </c>
      <c r="I134" s="1" t="s">
        <v>592</v>
      </c>
      <c r="J134" s="1" t="s">
        <v>592</v>
      </c>
      <c r="K134" s="1" t="s">
        <v>291</v>
      </c>
      <c r="L134" s="1" t="s">
        <v>824</v>
      </c>
      <c r="M134" s="1" t="s">
        <v>57</v>
      </c>
      <c r="N134" s="1">
        <v>0</v>
      </c>
      <c r="O134" s="1">
        <v>0</v>
      </c>
      <c r="P134" s="1">
        <v>0</v>
      </c>
      <c r="Q134" s="1">
        <v>1</v>
      </c>
      <c r="R134" s="1">
        <v>0</v>
      </c>
      <c r="S134" s="1">
        <v>0</v>
      </c>
      <c r="T134" s="1">
        <v>0</v>
      </c>
      <c r="U134" s="1">
        <v>0</v>
      </c>
      <c r="V134" s="1">
        <v>0</v>
      </c>
      <c r="W134" s="1">
        <v>0</v>
      </c>
      <c r="X134" s="1"/>
      <c r="Y134" s="1"/>
      <c r="Z134" s="1"/>
      <c r="AA134" s="1"/>
      <c r="AB134" s="1"/>
      <c r="AC134" s="1"/>
      <c r="AD134" s="1"/>
      <c r="AE134" s="1"/>
      <c r="AF134" s="1" t="s">
        <v>297</v>
      </c>
      <c r="AG134" s="1">
        <v>375</v>
      </c>
      <c r="AH134" s="1"/>
      <c r="AI134" s="1"/>
      <c r="AJ134" s="1"/>
      <c r="AK134" s="1"/>
      <c r="AL134" s="1"/>
      <c r="AM134" s="1"/>
      <c r="AN134" s="1"/>
      <c r="AO134" s="1"/>
      <c r="AP134" s="1"/>
      <c r="AQ134" s="1"/>
      <c r="AR134" s="1" t="s">
        <v>46</v>
      </c>
      <c r="AS134" s="1" t="s">
        <v>1336</v>
      </c>
      <c r="AT134" s="1"/>
      <c r="AU134" s="1" t="s">
        <v>46</v>
      </c>
      <c r="AV134" s="1" t="s">
        <v>1529</v>
      </c>
      <c r="AW134" s="1"/>
      <c r="AX134" s="1" t="s">
        <v>46</v>
      </c>
      <c r="AY134" s="1" t="s">
        <v>1377</v>
      </c>
      <c r="AZ134" s="137"/>
      <c r="BA134" s="1" t="s">
        <v>1067</v>
      </c>
      <c r="BB134" s="1" t="s">
        <v>1394</v>
      </c>
      <c r="BC134" s="1"/>
      <c r="BD134" s="1" t="s">
        <v>1471</v>
      </c>
      <c r="BE134" s="1">
        <v>132</v>
      </c>
    </row>
    <row r="135" spans="1:57" x14ac:dyDescent="0.3">
      <c r="A135" s="1" t="s">
        <v>1217</v>
      </c>
      <c r="B135" s="422">
        <v>44208.439275567129</v>
      </c>
      <c r="C135" s="422">
        <v>44208.441299872677</v>
      </c>
      <c r="D135" s="422">
        <v>44208</v>
      </c>
      <c r="E135" s="1" t="s">
        <v>1251</v>
      </c>
      <c r="F135" s="1" t="s">
        <v>128</v>
      </c>
      <c r="G135" s="422">
        <v>44208</v>
      </c>
      <c r="H135" s="1" t="s">
        <v>732</v>
      </c>
      <c r="I135" s="1" t="s">
        <v>592</v>
      </c>
      <c r="J135" s="1" t="s">
        <v>592</v>
      </c>
      <c r="K135" s="1" t="s">
        <v>291</v>
      </c>
      <c r="L135" s="1" t="s">
        <v>824</v>
      </c>
      <c r="M135" s="1" t="s">
        <v>59</v>
      </c>
      <c r="N135" s="1">
        <v>0</v>
      </c>
      <c r="O135" s="1">
        <v>0</v>
      </c>
      <c r="P135" s="1">
        <v>0</v>
      </c>
      <c r="Q135" s="1">
        <v>0</v>
      </c>
      <c r="R135" s="1">
        <v>1</v>
      </c>
      <c r="S135" s="1">
        <v>0</v>
      </c>
      <c r="T135" s="1">
        <v>0</v>
      </c>
      <c r="U135" s="1">
        <v>0</v>
      </c>
      <c r="V135" s="1">
        <v>0</v>
      </c>
      <c r="W135" s="1">
        <v>0</v>
      </c>
      <c r="X135" s="1"/>
      <c r="Y135" s="1"/>
      <c r="Z135" s="1"/>
      <c r="AA135" s="1"/>
      <c r="AB135" s="1"/>
      <c r="AC135" s="1"/>
      <c r="AD135" s="1"/>
      <c r="AE135" s="1"/>
      <c r="AF135" s="1"/>
      <c r="AG135" s="1"/>
      <c r="AH135" s="1" t="s">
        <v>297</v>
      </c>
      <c r="AI135" s="1">
        <v>150</v>
      </c>
      <c r="AJ135" s="1"/>
      <c r="AK135" s="1"/>
      <c r="AL135" s="1"/>
      <c r="AM135" s="1"/>
      <c r="AN135" s="1"/>
      <c r="AO135" s="1"/>
      <c r="AP135" s="1"/>
      <c r="AQ135" s="1"/>
      <c r="AR135" s="1" t="s">
        <v>46</v>
      </c>
      <c r="AS135" s="1" t="s">
        <v>1297</v>
      </c>
      <c r="AT135" s="1"/>
      <c r="AU135" s="1" t="s">
        <v>46</v>
      </c>
      <c r="AV135" s="1" t="s">
        <v>1529</v>
      </c>
      <c r="AW135" s="1"/>
      <c r="AX135" s="1" t="s">
        <v>46</v>
      </c>
      <c r="AY135" s="1" t="s">
        <v>1378</v>
      </c>
      <c r="AZ135" s="137"/>
      <c r="BA135" s="1" t="s">
        <v>1067</v>
      </c>
      <c r="BB135" s="1" t="s">
        <v>1394</v>
      </c>
      <c r="BC135" s="1"/>
      <c r="BD135" s="1" t="s">
        <v>1473</v>
      </c>
      <c r="BE135" s="1">
        <v>133</v>
      </c>
    </row>
    <row r="136" spans="1:57" x14ac:dyDescent="0.3">
      <c r="A136" s="1" t="s">
        <v>1218</v>
      </c>
      <c r="B136" s="422">
        <v>44208.441353599541</v>
      </c>
      <c r="C136" s="422">
        <v>44208.444627708333</v>
      </c>
      <c r="D136" s="422">
        <v>44208</v>
      </c>
      <c r="E136" s="1" t="s">
        <v>1251</v>
      </c>
      <c r="F136" s="1" t="s">
        <v>128</v>
      </c>
      <c r="G136" s="422">
        <v>44208</v>
      </c>
      <c r="H136" s="1" t="s">
        <v>732</v>
      </c>
      <c r="I136" s="1" t="s">
        <v>592</v>
      </c>
      <c r="J136" s="1" t="s">
        <v>592</v>
      </c>
      <c r="K136" s="1" t="s">
        <v>291</v>
      </c>
      <c r="L136" s="1" t="s">
        <v>824</v>
      </c>
      <c r="M136" s="1" t="s">
        <v>59</v>
      </c>
      <c r="N136" s="1">
        <v>0</v>
      </c>
      <c r="O136" s="1">
        <v>0</v>
      </c>
      <c r="P136" s="1">
        <v>0</v>
      </c>
      <c r="Q136" s="1">
        <v>0</v>
      </c>
      <c r="R136" s="1">
        <v>1</v>
      </c>
      <c r="S136" s="1">
        <v>0</v>
      </c>
      <c r="T136" s="1">
        <v>0</v>
      </c>
      <c r="U136" s="1">
        <v>0</v>
      </c>
      <c r="V136" s="1">
        <v>0</v>
      </c>
      <c r="W136" s="1">
        <v>0</v>
      </c>
      <c r="X136" s="1"/>
      <c r="Y136" s="1"/>
      <c r="Z136" s="1"/>
      <c r="AA136" s="1"/>
      <c r="AB136" s="1"/>
      <c r="AC136" s="1"/>
      <c r="AD136" s="1"/>
      <c r="AE136" s="1"/>
      <c r="AF136" s="1"/>
      <c r="AG136" s="1"/>
      <c r="AH136" s="1" t="s">
        <v>297</v>
      </c>
      <c r="AI136" s="1">
        <v>150</v>
      </c>
      <c r="AJ136" s="1"/>
      <c r="AK136" s="1"/>
      <c r="AL136" s="1"/>
      <c r="AM136" s="1"/>
      <c r="AN136" s="1"/>
      <c r="AO136" s="1"/>
      <c r="AP136" s="1"/>
      <c r="AQ136" s="1"/>
      <c r="AR136" s="1" t="s">
        <v>46</v>
      </c>
      <c r="AS136" s="1" t="s">
        <v>1337</v>
      </c>
      <c r="AT136" s="1"/>
      <c r="AU136" s="1" t="s">
        <v>294</v>
      </c>
      <c r="AV136" s="1"/>
      <c r="AW136" s="1"/>
      <c r="AX136" s="1" t="s">
        <v>46</v>
      </c>
      <c r="AY136" s="1" t="s">
        <v>1379</v>
      </c>
      <c r="AZ136" s="136"/>
      <c r="BA136" s="1" t="s">
        <v>1067</v>
      </c>
      <c r="BB136" s="1" t="s">
        <v>1409</v>
      </c>
      <c r="BC136" s="1"/>
      <c r="BD136" s="1" t="s">
        <v>1474</v>
      </c>
      <c r="BE136" s="1">
        <v>134</v>
      </c>
    </row>
    <row r="137" spans="1:57" x14ac:dyDescent="0.3">
      <c r="A137" s="1" t="s">
        <v>1219</v>
      </c>
      <c r="B137" s="422">
        <v>44208.44487003472</v>
      </c>
      <c r="C137" s="422">
        <v>44208.446781782397</v>
      </c>
      <c r="D137" s="422">
        <v>44208</v>
      </c>
      <c r="E137" s="1" t="s">
        <v>1251</v>
      </c>
      <c r="F137" s="1" t="s">
        <v>128</v>
      </c>
      <c r="G137" s="422">
        <v>44208</v>
      </c>
      <c r="H137" s="1" t="s">
        <v>732</v>
      </c>
      <c r="I137" s="1" t="s">
        <v>592</v>
      </c>
      <c r="J137" s="1" t="s">
        <v>592</v>
      </c>
      <c r="K137" s="1" t="s">
        <v>291</v>
      </c>
      <c r="L137" s="1" t="s">
        <v>824</v>
      </c>
      <c r="M137" s="1" t="s">
        <v>49</v>
      </c>
      <c r="N137" s="1">
        <v>0</v>
      </c>
      <c r="O137" s="1">
        <v>0</v>
      </c>
      <c r="P137" s="1">
        <v>0</v>
      </c>
      <c r="Q137" s="1">
        <v>0</v>
      </c>
      <c r="R137" s="1">
        <v>0</v>
      </c>
      <c r="S137" s="1">
        <v>1</v>
      </c>
      <c r="T137" s="1">
        <v>0</v>
      </c>
      <c r="U137" s="1">
        <v>0</v>
      </c>
      <c r="V137" s="1">
        <v>0</v>
      </c>
      <c r="W137" s="1">
        <v>0</v>
      </c>
      <c r="X137" s="1"/>
      <c r="Y137" s="1"/>
      <c r="Z137" s="1"/>
      <c r="AA137" s="1"/>
      <c r="AB137" s="1"/>
      <c r="AC137" s="1"/>
      <c r="AD137" s="1" t="s">
        <v>46</v>
      </c>
      <c r="AE137" s="1">
        <v>2000</v>
      </c>
      <c r="AF137" s="1"/>
      <c r="AG137" s="1"/>
      <c r="AH137" s="1"/>
      <c r="AI137" s="1"/>
      <c r="AJ137" s="1"/>
      <c r="AK137" s="1"/>
      <c r="AL137" s="1"/>
      <c r="AM137" s="1"/>
      <c r="AN137" s="1"/>
      <c r="AO137" s="1"/>
      <c r="AP137" s="1"/>
      <c r="AQ137" s="1"/>
      <c r="AR137" s="1" t="s">
        <v>46</v>
      </c>
      <c r="AS137" s="1" t="s">
        <v>1338</v>
      </c>
      <c r="AT137" s="1"/>
      <c r="AU137" s="1" t="s">
        <v>294</v>
      </c>
      <c r="AV137" s="1"/>
      <c r="AW137" s="1"/>
      <c r="AX137" s="1" t="s">
        <v>46</v>
      </c>
      <c r="AY137" s="1" t="s">
        <v>1376</v>
      </c>
      <c r="AZ137" s="136"/>
      <c r="BA137" s="1" t="s">
        <v>1067</v>
      </c>
      <c r="BB137" s="1" t="s">
        <v>1394</v>
      </c>
      <c r="BC137" s="1"/>
      <c r="BD137" s="1" t="s">
        <v>1475</v>
      </c>
      <c r="BE137" s="1">
        <v>135</v>
      </c>
    </row>
    <row r="138" spans="1:57" x14ac:dyDescent="0.3">
      <c r="A138" s="1" t="s">
        <v>1220</v>
      </c>
      <c r="B138" s="422">
        <v>44208.446832303242</v>
      </c>
      <c r="C138" s="422">
        <v>44208.448361238421</v>
      </c>
      <c r="D138" s="422">
        <v>44208</v>
      </c>
      <c r="E138" s="1" t="s">
        <v>1251</v>
      </c>
      <c r="F138" s="1" t="s">
        <v>128</v>
      </c>
      <c r="G138" s="422">
        <v>44208</v>
      </c>
      <c r="H138" s="1" t="s">
        <v>732</v>
      </c>
      <c r="I138" s="1" t="s">
        <v>592</v>
      </c>
      <c r="J138" s="1" t="s">
        <v>592</v>
      </c>
      <c r="K138" s="1" t="s">
        <v>291</v>
      </c>
      <c r="L138" s="1" t="s">
        <v>824</v>
      </c>
      <c r="M138" s="1" t="s">
        <v>58</v>
      </c>
      <c r="N138" s="1">
        <v>0</v>
      </c>
      <c r="O138" s="1">
        <v>0</v>
      </c>
      <c r="P138" s="1">
        <v>0</v>
      </c>
      <c r="Q138" s="1">
        <v>0</v>
      </c>
      <c r="R138" s="1">
        <v>0</v>
      </c>
      <c r="S138" s="1">
        <v>0</v>
      </c>
      <c r="T138" s="1">
        <v>1</v>
      </c>
      <c r="U138" s="1">
        <v>0</v>
      </c>
      <c r="V138" s="1">
        <v>0</v>
      </c>
      <c r="W138" s="1">
        <v>0</v>
      </c>
      <c r="X138" s="1"/>
      <c r="Y138" s="1"/>
      <c r="Z138" s="1"/>
      <c r="AA138" s="1"/>
      <c r="AB138" s="1"/>
      <c r="AC138" s="1"/>
      <c r="AD138" s="1"/>
      <c r="AE138" s="1"/>
      <c r="AF138" s="1"/>
      <c r="AG138" s="1"/>
      <c r="AH138" s="1"/>
      <c r="AI138" s="1"/>
      <c r="AJ138" s="1" t="s">
        <v>46</v>
      </c>
      <c r="AK138" s="1">
        <v>1800</v>
      </c>
      <c r="AL138" s="1"/>
      <c r="AM138" s="1"/>
      <c r="AN138" s="1"/>
      <c r="AO138" s="1"/>
      <c r="AP138" s="1"/>
      <c r="AQ138" s="1"/>
      <c r="AR138" s="1" t="s">
        <v>46</v>
      </c>
      <c r="AS138" s="1" t="s">
        <v>1297</v>
      </c>
      <c r="AT138" s="1"/>
      <c r="AU138" s="1" t="s">
        <v>294</v>
      </c>
      <c r="AV138" s="1"/>
      <c r="AW138" s="1"/>
      <c r="AX138" s="1" t="s">
        <v>46</v>
      </c>
      <c r="AY138" s="1" t="s">
        <v>1380</v>
      </c>
      <c r="AZ138" s="137"/>
      <c r="BA138" s="1" t="s">
        <v>1067</v>
      </c>
      <c r="BB138" s="1" t="s">
        <v>1414</v>
      </c>
      <c r="BC138" s="1"/>
      <c r="BD138" s="1" t="s">
        <v>1472</v>
      </c>
      <c r="BE138" s="1">
        <v>136</v>
      </c>
    </row>
    <row r="139" spans="1:57" x14ac:dyDescent="0.3">
      <c r="A139" s="1" t="s">
        <v>1221</v>
      </c>
      <c r="B139" s="422">
        <v>44208.448426238421</v>
      </c>
      <c r="C139" s="422">
        <v>44208.451089918977</v>
      </c>
      <c r="D139" s="422">
        <v>44208</v>
      </c>
      <c r="E139" s="1" t="s">
        <v>1251</v>
      </c>
      <c r="F139" s="1" t="s">
        <v>128</v>
      </c>
      <c r="G139" s="422">
        <v>44208</v>
      </c>
      <c r="H139" s="1" t="s">
        <v>732</v>
      </c>
      <c r="I139" s="1" t="s">
        <v>592</v>
      </c>
      <c r="J139" s="1" t="s">
        <v>592</v>
      </c>
      <c r="K139" s="1" t="s">
        <v>291</v>
      </c>
      <c r="L139" s="1" t="s">
        <v>824</v>
      </c>
      <c r="M139" s="1" t="s">
        <v>63</v>
      </c>
      <c r="N139" s="1">
        <v>0</v>
      </c>
      <c r="O139" s="1">
        <v>0</v>
      </c>
      <c r="P139" s="1">
        <v>0</v>
      </c>
      <c r="Q139" s="1">
        <v>0</v>
      </c>
      <c r="R139" s="1">
        <v>0</v>
      </c>
      <c r="S139" s="1">
        <v>0</v>
      </c>
      <c r="T139" s="1">
        <v>0</v>
      </c>
      <c r="U139" s="1">
        <v>1</v>
      </c>
      <c r="V139" s="1">
        <v>0</v>
      </c>
      <c r="W139" s="1">
        <v>0</v>
      </c>
      <c r="X139" s="1"/>
      <c r="Y139" s="1"/>
      <c r="Z139" s="1"/>
      <c r="AA139" s="1"/>
      <c r="AB139" s="1"/>
      <c r="AC139" s="1"/>
      <c r="AD139" s="1"/>
      <c r="AE139" s="1"/>
      <c r="AF139" s="1"/>
      <c r="AG139" s="1"/>
      <c r="AH139" s="1"/>
      <c r="AI139" s="1"/>
      <c r="AJ139" s="1"/>
      <c r="AK139" s="1"/>
      <c r="AL139" s="1" t="s">
        <v>46</v>
      </c>
      <c r="AM139" s="1">
        <v>250</v>
      </c>
      <c r="AN139" s="1"/>
      <c r="AO139" s="1"/>
      <c r="AP139" s="1"/>
      <c r="AQ139" s="1"/>
      <c r="AR139" s="1" t="s">
        <v>46</v>
      </c>
      <c r="AS139" s="1" t="s">
        <v>1331</v>
      </c>
      <c r="AT139" s="1"/>
      <c r="AU139" s="1" t="s">
        <v>294</v>
      </c>
      <c r="AV139" s="1"/>
      <c r="AW139" s="1"/>
      <c r="AX139" s="1" t="s">
        <v>46</v>
      </c>
      <c r="AY139" s="1" t="s">
        <v>1380</v>
      </c>
      <c r="AZ139" s="137"/>
      <c r="BA139" s="1" t="s">
        <v>1067</v>
      </c>
      <c r="BB139" s="1" t="s">
        <v>1394</v>
      </c>
      <c r="BC139" s="1"/>
      <c r="BD139" s="1" t="s">
        <v>1476</v>
      </c>
      <c r="BE139" s="1">
        <v>137</v>
      </c>
    </row>
    <row r="140" spans="1:57" x14ac:dyDescent="0.3">
      <c r="A140" s="1" t="s">
        <v>1222</v>
      </c>
      <c r="B140" s="422">
        <v>44208.451389305563</v>
      </c>
      <c r="C140" s="422">
        <v>44208.619039965277</v>
      </c>
      <c r="D140" s="422">
        <v>44208</v>
      </c>
      <c r="E140" s="1" t="s">
        <v>1251</v>
      </c>
      <c r="F140" s="1" t="s">
        <v>128</v>
      </c>
      <c r="G140" s="422">
        <v>44208</v>
      </c>
      <c r="H140" s="1" t="s">
        <v>732</v>
      </c>
      <c r="I140" s="1" t="s">
        <v>592</v>
      </c>
      <c r="J140" s="1" t="s">
        <v>592</v>
      </c>
      <c r="K140" s="1" t="s">
        <v>291</v>
      </c>
      <c r="L140" s="1" t="s">
        <v>824</v>
      </c>
      <c r="M140" s="1" t="s">
        <v>825</v>
      </c>
      <c r="N140" s="1">
        <v>0</v>
      </c>
      <c r="O140" s="1">
        <v>0</v>
      </c>
      <c r="P140" s="1">
        <v>0</v>
      </c>
      <c r="Q140" s="1">
        <v>0</v>
      </c>
      <c r="R140" s="1">
        <v>0</v>
      </c>
      <c r="S140" s="1">
        <v>0</v>
      </c>
      <c r="T140" s="1">
        <v>0</v>
      </c>
      <c r="U140" s="1">
        <v>0</v>
      </c>
      <c r="V140" s="1">
        <v>1</v>
      </c>
      <c r="W140" s="1">
        <v>0</v>
      </c>
      <c r="X140" s="1"/>
      <c r="Y140" s="1"/>
      <c r="Z140" s="1"/>
      <c r="AA140" s="1"/>
      <c r="AB140" s="1"/>
      <c r="AC140" s="1"/>
      <c r="AD140" s="1"/>
      <c r="AE140" s="1"/>
      <c r="AF140" s="1"/>
      <c r="AG140" s="1"/>
      <c r="AH140" s="1"/>
      <c r="AI140" s="1"/>
      <c r="AJ140" s="1"/>
      <c r="AK140" s="1"/>
      <c r="AL140" s="1"/>
      <c r="AM140" s="1"/>
      <c r="AN140" s="1"/>
      <c r="AO140" s="1"/>
      <c r="AP140" s="1" t="s">
        <v>46</v>
      </c>
      <c r="AQ140" s="1">
        <v>25</v>
      </c>
      <c r="AR140" s="1" t="s">
        <v>294</v>
      </c>
      <c r="AS140" s="1"/>
      <c r="AT140" s="1"/>
      <c r="AU140" s="1" t="s">
        <v>294</v>
      </c>
      <c r="AV140" s="1"/>
      <c r="AW140" s="1"/>
      <c r="AX140" s="1" t="s">
        <v>294</v>
      </c>
      <c r="AY140" s="1"/>
      <c r="AZ140" s="136"/>
      <c r="BA140" s="1" t="s">
        <v>1389</v>
      </c>
      <c r="BB140" s="1" t="s">
        <v>1076</v>
      </c>
      <c r="BC140" s="1"/>
      <c r="BD140" s="1" t="s">
        <v>1477</v>
      </c>
      <c r="BE140" s="1">
        <v>138</v>
      </c>
    </row>
    <row r="141" spans="1:57" x14ac:dyDescent="0.3">
      <c r="A141" s="1" t="s">
        <v>1223</v>
      </c>
      <c r="B141" s="422">
        <v>44208.454842372681</v>
      </c>
      <c r="C141" s="422">
        <v>44208.457655254642</v>
      </c>
      <c r="D141" s="422">
        <v>44208</v>
      </c>
      <c r="E141" s="1" t="s">
        <v>1251</v>
      </c>
      <c r="F141" s="1" t="s">
        <v>128</v>
      </c>
      <c r="G141" s="422">
        <v>44208</v>
      </c>
      <c r="H141" s="1" t="s">
        <v>732</v>
      </c>
      <c r="I141" s="1" t="s">
        <v>592</v>
      </c>
      <c r="J141" s="1" t="s">
        <v>592</v>
      </c>
      <c r="K141" s="1" t="s">
        <v>291</v>
      </c>
      <c r="L141" s="1" t="s">
        <v>824</v>
      </c>
      <c r="M141" s="1" t="s">
        <v>50</v>
      </c>
      <c r="N141" s="1">
        <v>0</v>
      </c>
      <c r="O141" s="1">
        <v>0</v>
      </c>
      <c r="P141" s="1">
        <v>0</v>
      </c>
      <c r="Q141" s="1">
        <v>0</v>
      </c>
      <c r="R141" s="1">
        <v>0</v>
      </c>
      <c r="S141" s="1">
        <v>0</v>
      </c>
      <c r="T141" s="1">
        <v>0</v>
      </c>
      <c r="U141" s="1">
        <v>0</v>
      </c>
      <c r="V141" s="1">
        <v>0</v>
      </c>
      <c r="W141" s="1">
        <v>1</v>
      </c>
      <c r="X141" s="1"/>
      <c r="Y141" s="1"/>
      <c r="Z141" s="1"/>
      <c r="AA141" s="1"/>
      <c r="AB141" s="1"/>
      <c r="AC141" s="1"/>
      <c r="AD141" s="1"/>
      <c r="AE141" s="1"/>
      <c r="AF141" s="1"/>
      <c r="AG141" s="1"/>
      <c r="AH141" s="1"/>
      <c r="AI141" s="1"/>
      <c r="AJ141" s="1"/>
      <c r="AK141" s="1"/>
      <c r="AL141" s="1"/>
      <c r="AM141" s="1"/>
      <c r="AN141" s="1" t="s">
        <v>46</v>
      </c>
      <c r="AO141" s="1">
        <v>1250</v>
      </c>
      <c r="AP141" s="1"/>
      <c r="AQ141" s="1"/>
      <c r="AR141" s="1" t="s">
        <v>46</v>
      </c>
      <c r="AS141" s="1" t="s">
        <v>1339</v>
      </c>
      <c r="AT141" s="1"/>
      <c r="AU141" s="1" t="s">
        <v>294</v>
      </c>
      <c r="AV141" s="1"/>
      <c r="AW141" s="1"/>
      <c r="AX141" s="1" t="s">
        <v>46</v>
      </c>
      <c r="AY141" s="1" t="s">
        <v>1375</v>
      </c>
      <c r="AZ141" s="136"/>
      <c r="BA141" s="1" t="s">
        <v>1389</v>
      </c>
      <c r="BB141" s="1" t="s">
        <v>1394</v>
      </c>
      <c r="BC141" s="1"/>
      <c r="BD141" s="1" t="s">
        <v>1478</v>
      </c>
      <c r="BE141" s="1">
        <v>139</v>
      </c>
    </row>
    <row r="142" spans="1:57" x14ac:dyDescent="0.3">
      <c r="A142" s="1" t="s">
        <v>1224</v>
      </c>
      <c r="B142" s="422">
        <v>44208.313649733798</v>
      </c>
      <c r="C142" s="422">
        <v>44208.358850937497</v>
      </c>
      <c r="D142" s="422">
        <v>44208</v>
      </c>
      <c r="E142" s="1" t="s">
        <v>1252</v>
      </c>
      <c r="F142" s="1" t="s">
        <v>130</v>
      </c>
      <c r="G142" s="422">
        <v>44208</v>
      </c>
      <c r="H142" s="1" t="s">
        <v>544</v>
      </c>
      <c r="I142" s="1" t="s">
        <v>178</v>
      </c>
      <c r="J142" s="1" t="s">
        <v>178</v>
      </c>
      <c r="K142" s="1" t="s">
        <v>178</v>
      </c>
      <c r="L142" s="1" t="s">
        <v>824</v>
      </c>
      <c r="M142" s="1" t="s">
        <v>1280</v>
      </c>
      <c r="N142" s="1">
        <v>0</v>
      </c>
      <c r="O142" s="1">
        <v>0</v>
      </c>
      <c r="P142" s="1">
        <v>1</v>
      </c>
      <c r="Q142" s="1">
        <v>0</v>
      </c>
      <c r="R142" s="1">
        <v>0</v>
      </c>
      <c r="S142" s="1">
        <v>0</v>
      </c>
      <c r="T142" s="1">
        <v>1</v>
      </c>
      <c r="U142" s="1">
        <v>1</v>
      </c>
      <c r="V142" s="1">
        <v>0</v>
      </c>
      <c r="W142" s="1">
        <v>1</v>
      </c>
      <c r="X142" s="1"/>
      <c r="Y142" s="1"/>
      <c r="Z142" s="1"/>
      <c r="AA142" s="1"/>
      <c r="AB142" s="1" t="s">
        <v>300</v>
      </c>
      <c r="AC142" s="1">
        <v>350</v>
      </c>
      <c r="AD142" s="1"/>
      <c r="AE142" s="1"/>
      <c r="AF142" s="1"/>
      <c r="AG142" s="1"/>
      <c r="AH142" s="1"/>
      <c r="AI142" s="1"/>
      <c r="AJ142" s="1" t="s">
        <v>46</v>
      </c>
      <c r="AK142" s="1">
        <v>1300</v>
      </c>
      <c r="AL142" s="1" t="s">
        <v>46</v>
      </c>
      <c r="AM142" s="1">
        <v>200</v>
      </c>
      <c r="AN142" s="1" t="s">
        <v>46</v>
      </c>
      <c r="AO142" s="1">
        <v>850</v>
      </c>
      <c r="AP142" s="1"/>
      <c r="AQ142" s="1"/>
      <c r="AR142" s="1" t="s">
        <v>46</v>
      </c>
      <c r="AS142" s="1" t="s">
        <v>1340</v>
      </c>
      <c r="AT142" s="1"/>
      <c r="AU142" s="1" t="s">
        <v>46</v>
      </c>
      <c r="AV142" s="1" t="s">
        <v>1543</v>
      </c>
      <c r="AW142" s="1" t="s">
        <v>1355</v>
      </c>
      <c r="AX142" s="1" t="s">
        <v>46</v>
      </c>
      <c r="AY142" s="1" t="s">
        <v>1381</v>
      </c>
      <c r="AZ142" s="136"/>
      <c r="BA142" s="1" t="s">
        <v>1067</v>
      </c>
      <c r="BB142" s="1" t="s">
        <v>1388</v>
      </c>
      <c r="BC142" s="1"/>
      <c r="BD142" s="1" t="s">
        <v>1460</v>
      </c>
      <c r="BE142" s="1">
        <v>140</v>
      </c>
    </row>
    <row r="143" spans="1:57" x14ac:dyDescent="0.3">
      <c r="A143" s="1" t="s">
        <v>1225</v>
      </c>
      <c r="B143" s="422">
        <v>44208.359738298612</v>
      </c>
      <c r="C143" s="422">
        <v>44208.381802384261</v>
      </c>
      <c r="D143" s="422">
        <v>44208</v>
      </c>
      <c r="E143" s="1" t="s">
        <v>1252</v>
      </c>
      <c r="F143" s="1" t="s">
        <v>130</v>
      </c>
      <c r="G143" s="422">
        <v>44208</v>
      </c>
      <c r="H143" s="1" t="s">
        <v>544</v>
      </c>
      <c r="I143" s="1" t="s">
        <v>178</v>
      </c>
      <c r="J143" s="1" t="s">
        <v>178</v>
      </c>
      <c r="K143" s="1" t="s">
        <v>178</v>
      </c>
      <c r="L143" s="1" t="s">
        <v>824</v>
      </c>
      <c r="M143" s="1" t="s">
        <v>1288</v>
      </c>
      <c r="N143" s="1">
        <v>1</v>
      </c>
      <c r="O143" s="1">
        <v>0</v>
      </c>
      <c r="P143" s="1">
        <v>1</v>
      </c>
      <c r="Q143" s="1">
        <v>1</v>
      </c>
      <c r="R143" s="1">
        <v>1</v>
      </c>
      <c r="S143" s="1">
        <v>0</v>
      </c>
      <c r="T143" s="1">
        <v>1</v>
      </c>
      <c r="U143" s="1">
        <v>1</v>
      </c>
      <c r="V143" s="1">
        <v>0</v>
      </c>
      <c r="W143" s="1">
        <v>0</v>
      </c>
      <c r="X143" s="1" t="s">
        <v>300</v>
      </c>
      <c r="Y143" s="1">
        <v>100</v>
      </c>
      <c r="Z143" s="1"/>
      <c r="AA143" s="1"/>
      <c r="AB143" s="1" t="s">
        <v>300</v>
      </c>
      <c r="AC143" s="1">
        <v>350</v>
      </c>
      <c r="AD143" s="1"/>
      <c r="AE143" s="1"/>
      <c r="AF143" s="1" t="s">
        <v>300</v>
      </c>
      <c r="AG143" s="1">
        <v>100</v>
      </c>
      <c r="AH143" s="1" t="s">
        <v>300</v>
      </c>
      <c r="AI143" s="1">
        <v>200</v>
      </c>
      <c r="AJ143" s="1" t="s">
        <v>46</v>
      </c>
      <c r="AK143" s="1">
        <v>1300</v>
      </c>
      <c r="AL143" s="1" t="s">
        <v>46</v>
      </c>
      <c r="AM143" s="1">
        <v>200</v>
      </c>
      <c r="AN143" s="1"/>
      <c r="AO143" s="1"/>
      <c r="AP143" s="1"/>
      <c r="AQ143" s="1"/>
      <c r="AR143" s="1" t="s">
        <v>46</v>
      </c>
      <c r="AS143" s="1" t="s">
        <v>1341</v>
      </c>
      <c r="AT143" s="1" t="s">
        <v>1347</v>
      </c>
      <c r="AU143" s="1" t="s">
        <v>46</v>
      </c>
      <c r="AV143" s="1" t="s">
        <v>1544</v>
      </c>
      <c r="AW143" s="1"/>
      <c r="AX143" s="1" t="s">
        <v>46</v>
      </c>
      <c r="AY143" s="1" t="s">
        <v>1056</v>
      </c>
      <c r="AZ143" s="136"/>
      <c r="BA143" s="1" t="s">
        <v>1067</v>
      </c>
      <c r="BB143" s="1" t="s">
        <v>1388</v>
      </c>
      <c r="BC143" s="1"/>
      <c r="BD143" s="1" t="s">
        <v>1460</v>
      </c>
      <c r="BE143" s="1">
        <v>141</v>
      </c>
    </row>
    <row r="144" spans="1:57" x14ac:dyDescent="0.3">
      <c r="A144" s="1" t="s">
        <v>1226</v>
      </c>
      <c r="B144" s="422">
        <v>44210.391901226852</v>
      </c>
      <c r="C144" s="422">
        <v>44210.458904444436</v>
      </c>
      <c r="D144" s="422">
        <v>44210</v>
      </c>
      <c r="E144" s="1" t="s">
        <v>1252</v>
      </c>
      <c r="F144" s="1" t="s">
        <v>130</v>
      </c>
      <c r="G144" s="422">
        <v>44210</v>
      </c>
      <c r="H144" s="1" t="s">
        <v>544</v>
      </c>
      <c r="I144" s="1" t="s">
        <v>178</v>
      </c>
      <c r="J144" s="1" t="s">
        <v>178</v>
      </c>
      <c r="K144" s="1" t="s">
        <v>178</v>
      </c>
      <c r="L144" s="1" t="s">
        <v>824</v>
      </c>
      <c r="M144" s="1" t="s">
        <v>1255</v>
      </c>
      <c r="N144" s="1">
        <v>1</v>
      </c>
      <c r="O144" s="1">
        <v>1</v>
      </c>
      <c r="P144" s="1">
        <v>1</v>
      </c>
      <c r="Q144" s="1">
        <v>1</v>
      </c>
      <c r="R144" s="1">
        <v>1</v>
      </c>
      <c r="S144" s="1">
        <v>0</v>
      </c>
      <c r="T144" s="1">
        <v>0</v>
      </c>
      <c r="U144" s="1">
        <v>0</v>
      </c>
      <c r="V144" s="1">
        <v>0</v>
      </c>
      <c r="W144" s="1">
        <v>0</v>
      </c>
      <c r="X144" s="1" t="s">
        <v>300</v>
      </c>
      <c r="Y144" s="1">
        <v>200</v>
      </c>
      <c r="Z144" s="1" t="s">
        <v>300</v>
      </c>
      <c r="AA144" s="1">
        <v>200</v>
      </c>
      <c r="AB144" s="1" t="s">
        <v>300</v>
      </c>
      <c r="AC144" s="1">
        <v>350</v>
      </c>
      <c r="AD144" s="1"/>
      <c r="AE144" s="1"/>
      <c r="AF144" s="1" t="s">
        <v>300</v>
      </c>
      <c r="AG144" s="1">
        <v>200</v>
      </c>
      <c r="AH144" s="1" t="s">
        <v>300</v>
      </c>
      <c r="AI144" s="1">
        <v>200</v>
      </c>
      <c r="AJ144" s="1"/>
      <c r="AK144" s="1"/>
      <c r="AL144" s="1"/>
      <c r="AM144" s="1"/>
      <c r="AN144" s="1"/>
      <c r="AO144" s="1"/>
      <c r="AP144" s="1"/>
      <c r="AQ144" s="1"/>
      <c r="AR144" s="1" t="s">
        <v>46</v>
      </c>
      <c r="AS144" s="1" t="s">
        <v>1341</v>
      </c>
      <c r="AT144" s="1" t="s">
        <v>1348</v>
      </c>
      <c r="AU144" s="1" t="s">
        <v>46</v>
      </c>
      <c r="AV144" s="1" t="s">
        <v>1518</v>
      </c>
      <c r="AW144" s="1"/>
      <c r="AX144" s="1" t="s">
        <v>46</v>
      </c>
      <c r="AY144" s="1" t="s">
        <v>1381</v>
      </c>
      <c r="AZ144" s="136"/>
      <c r="BA144" s="1" t="s">
        <v>1067</v>
      </c>
      <c r="BB144" s="1" t="s">
        <v>1388</v>
      </c>
      <c r="BC144" s="1"/>
      <c r="BD144" s="1" t="s">
        <v>1460</v>
      </c>
      <c r="BE144" s="1">
        <v>142</v>
      </c>
    </row>
    <row r="145" spans="1:57" x14ac:dyDescent="0.3">
      <c r="A145" s="1" t="s">
        <v>1227</v>
      </c>
      <c r="B145" s="422">
        <v>44210.408163402783</v>
      </c>
      <c r="C145" s="422">
        <v>44210.411774953704</v>
      </c>
      <c r="D145" s="422">
        <v>44210</v>
      </c>
      <c r="E145" s="1" t="s">
        <v>1252</v>
      </c>
      <c r="F145" s="1" t="s">
        <v>130</v>
      </c>
      <c r="G145" s="422">
        <v>44210</v>
      </c>
      <c r="H145" s="1" t="s">
        <v>544</v>
      </c>
      <c r="I145" s="1" t="s">
        <v>178</v>
      </c>
      <c r="J145" s="1" t="s">
        <v>178</v>
      </c>
      <c r="K145" s="1" t="s">
        <v>178</v>
      </c>
      <c r="L145" s="1" t="s">
        <v>824</v>
      </c>
      <c r="M145" s="1" t="s">
        <v>1289</v>
      </c>
      <c r="N145" s="1">
        <v>1</v>
      </c>
      <c r="O145" s="1">
        <v>1</v>
      </c>
      <c r="P145" s="1">
        <v>1</v>
      </c>
      <c r="Q145" s="1">
        <v>1</v>
      </c>
      <c r="R145" s="1">
        <v>1</v>
      </c>
      <c r="S145" s="1">
        <v>0</v>
      </c>
      <c r="T145" s="1">
        <v>1</v>
      </c>
      <c r="U145" s="1">
        <v>0</v>
      </c>
      <c r="V145" s="1">
        <v>0</v>
      </c>
      <c r="W145" s="1">
        <v>0</v>
      </c>
      <c r="X145" s="1" t="s">
        <v>300</v>
      </c>
      <c r="Y145" s="1">
        <v>200</v>
      </c>
      <c r="Z145" s="1" t="s">
        <v>300</v>
      </c>
      <c r="AA145" s="1">
        <v>200</v>
      </c>
      <c r="AB145" s="1" t="s">
        <v>300</v>
      </c>
      <c r="AC145" s="1">
        <v>350</v>
      </c>
      <c r="AD145" s="1"/>
      <c r="AE145" s="1"/>
      <c r="AF145" s="1" t="s">
        <v>300</v>
      </c>
      <c r="AG145" s="1">
        <v>200</v>
      </c>
      <c r="AH145" s="1" t="s">
        <v>300</v>
      </c>
      <c r="AI145" s="1">
        <v>200</v>
      </c>
      <c r="AJ145" s="1" t="s">
        <v>46</v>
      </c>
      <c r="AK145" s="1">
        <v>1300</v>
      </c>
      <c r="AL145" s="1"/>
      <c r="AM145" s="1"/>
      <c r="AN145" s="1"/>
      <c r="AO145" s="1"/>
      <c r="AP145" s="1"/>
      <c r="AQ145" s="1"/>
      <c r="AR145" s="1" t="s">
        <v>46</v>
      </c>
      <c r="AS145" s="1" t="s">
        <v>1342</v>
      </c>
      <c r="AT145" s="1" t="s">
        <v>1349</v>
      </c>
      <c r="AU145" s="1" t="s">
        <v>46</v>
      </c>
      <c r="AV145" s="1" t="s">
        <v>1519</v>
      </c>
      <c r="AW145" s="1"/>
      <c r="AX145" s="1" t="s">
        <v>46</v>
      </c>
      <c r="AY145" s="1" t="s">
        <v>1360</v>
      </c>
      <c r="AZ145" s="136"/>
      <c r="BA145" s="1" t="s">
        <v>1389</v>
      </c>
      <c r="BB145" s="1" t="s">
        <v>1415</v>
      </c>
      <c r="BC145" s="1"/>
      <c r="BD145" s="1" t="s">
        <v>1460</v>
      </c>
      <c r="BE145" s="1">
        <v>143</v>
      </c>
    </row>
    <row r="146" spans="1:57" x14ac:dyDescent="0.3">
      <c r="A146" s="1" t="s">
        <v>1228</v>
      </c>
      <c r="B146" s="422">
        <v>44210.412276875002</v>
      </c>
      <c r="C146" s="422">
        <v>44210.46053365741</v>
      </c>
      <c r="D146" s="422">
        <v>44210</v>
      </c>
      <c r="E146" s="1" t="s">
        <v>1252</v>
      </c>
      <c r="F146" s="1" t="s">
        <v>130</v>
      </c>
      <c r="G146" s="422">
        <v>44210</v>
      </c>
      <c r="H146" s="1" t="s">
        <v>544</v>
      </c>
      <c r="I146" s="1" t="s">
        <v>178</v>
      </c>
      <c r="J146" s="1" t="s">
        <v>178</v>
      </c>
      <c r="K146" s="1" t="s">
        <v>178</v>
      </c>
      <c r="L146" s="1" t="s">
        <v>824</v>
      </c>
      <c r="M146" s="1" t="s">
        <v>49</v>
      </c>
      <c r="N146" s="1">
        <v>0</v>
      </c>
      <c r="O146" s="1">
        <v>0</v>
      </c>
      <c r="P146" s="1">
        <v>0</v>
      </c>
      <c r="Q146" s="1">
        <v>0</v>
      </c>
      <c r="R146" s="1">
        <v>0</v>
      </c>
      <c r="S146" s="1">
        <v>1</v>
      </c>
      <c r="T146" s="1">
        <v>0</v>
      </c>
      <c r="U146" s="1">
        <v>0</v>
      </c>
      <c r="V146" s="1">
        <v>0</v>
      </c>
      <c r="W146" s="1">
        <v>0</v>
      </c>
      <c r="X146" s="1"/>
      <c r="Y146" s="1"/>
      <c r="Z146" s="1"/>
      <c r="AA146" s="1"/>
      <c r="AB146" s="1"/>
      <c r="AC146" s="1"/>
      <c r="AD146" s="1" t="s">
        <v>46</v>
      </c>
      <c r="AE146" s="1">
        <v>3000</v>
      </c>
      <c r="AF146" s="1"/>
      <c r="AG146" s="1"/>
      <c r="AH146" s="1"/>
      <c r="AI146" s="1"/>
      <c r="AJ146" s="1"/>
      <c r="AK146" s="1"/>
      <c r="AL146" s="1"/>
      <c r="AM146" s="1"/>
      <c r="AN146" s="1"/>
      <c r="AO146" s="1"/>
      <c r="AP146" s="1"/>
      <c r="AQ146" s="1"/>
      <c r="AR146" s="1" t="s">
        <v>46</v>
      </c>
      <c r="AS146" s="1" t="s">
        <v>1296</v>
      </c>
      <c r="AT146" s="1"/>
      <c r="AU146" s="1" t="s">
        <v>46</v>
      </c>
      <c r="AV146" s="1" t="s">
        <v>1518</v>
      </c>
      <c r="AW146" s="1"/>
      <c r="AX146" s="1" t="s">
        <v>294</v>
      </c>
      <c r="AY146" s="1"/>
      <c r="AZ146" s="136"/>
      <c r="BA146" s="1" t="s">
        <v>1389</v>
      </c>
      <c r="BB146" s="1" t="s">
        <v>1076</v>
      </c>
      <c r="BC146" s="1"/>
      <c r="BD146" s="1" t="s">
        <v>1460</v>
      </c>
      <c r="BE146" s="1">
        <v>144</v>
      </c>
    </row>
    <row r="147" spans="1:57" x14ac:dyDescent="0.3">
      <c r="A147" s="1" t="s">
        <v>1229</v>
      </c>
      <c r="B147" s="422">
        <v>44210.415545752323</v>
      </c>
      <c r="C147" s="422">
        <v>44210.421127268521</v>
      </c>
      <c r="D147" s="422">
        <v>44210</v>
      </c>
      <c r="E147" s="1" t="s">
        <v>1252</v>
      </c>
      <c r="F147" s="1" t="s">
        <v>130</v>
      </c>
      <c r="G147" s="422">
        <v>44210</v>
      </c>
      <c r="H147" s="1" t="s">
        <v>544</v>
      </c>
      <c r="I147" s="1" t="s">
        <v>178</v>
      </c>
      <c r="J147" s="1" t="s">
        <v>178</v>
      </c>
      <c r="K147" s="1" t="s">
        <v>178</v>
      </c>
      <c r="L147" s="1" t="s">
        <v>824</v>
      </c>
      <c r="M147" s="1" t="s">
        <v>49</v>
      </c>
      <c r="N147" s="1">
        <v>0</v>
      </c>
      <c r="O147" s="1">
        <v>0</v>
      </c>
      <c r="P147" s="1">
        <v>0</v>
      </c>
      <c r="Q147" s="1">
        <v>0</v>
      </c>
      <c r="R147" s="1">
        <v>0</v>
      </c>
      <c r="S147" s="1">
        <v>1</v>
      </c>
      <c r="T147" s="1">
        <v>0</v>
      </c>
      <c r="U147" s="1">
        <v>0</v>
      </c>
      <c r="V147" s="1">
        <v>0</v>
      </c>
      <c r="W147" s="1">
        <v>0</v>
      </c>
      <c r="X147" s="1"/>
      <c r="Y147" s="1"/>
      <c r="Z147" s="1"/>
      <c r="AA147" s="1"/>
      <c r="AB147" s="1"/>
      <c r="AC147" s="1"/>
      <c r="AD147" s="1" t="s">
        <v>46</v>
      </c>
      <c r="AE147" s="1">
        <v>3000</v>
      </c>
      <c r="AF147" s="1"/>
      <c r="AG147" s="1"/>
      <c r="AH147" s="1"/>
      <c r="AI147" s="1"/>
      <c r="AJ147" s="1"/>
      <c r="AK147" s="1"/>
      <c r="AL147" s="1"/>
      <c r="AM147" s="1"/>
      <c r="AN147" s="1"/>
      <c r="AO147" s="1"/>
      <c r="AP147" s="1"/>
      <c r="AQ147" s="1"/>
      <c r="AR147" s="1" t="s">
        <v>46</v>
      </c>
      <c r="AS147" s="1" t="s">
        <v>1296</v>
      </c>
      <c r="AT147" s="1"/>
      <c r="AU147" s="1" t="s">
        <v>46</v>
      </c>
      <c r="AV147" s="1" t="s">
        <v>1519</v>
      </c>
      <c r="AW147" s="1"/>
      <c r="AX147" s="1" t="s">
        <v>46</v>
      </c>
      <c r="AY147" s="1" t="s">
        <v>1356</v>
      </c>
      <c r="AZ147" s="136"/>
      <c r="BA147" s="1" t="s">
        <v>1067</v>
      </c>
      <c r="BB147" s="1" t="s">
        <v>1076</v>
      </c>
      <c r="BC147" s="1"/>
      <c r="BD147" s="1" t="s">
        <v>1460</v>
      </c>
      <c r="BE147" s="1">
        <v>145</v>
      </c>
    </row>
    <row r="148" spans="1:57" x14ac:dyDescent="0.3">
      <c r="A148" s="1" t="s">
        <v>1230</v>
      </c>
      <c r="B148" s="422">
        <v>44210.42171490741</v>
      </c>
      <c r="C148" s="422">
        <v>44210.426136145827</v>
      </c>
      <c r="D148" s="422">
        <v>44210</v>
      </c>
      <c r="E148" s="1" t="s">
        <v>1252</v>
      </c>
      <c r="F148" s="1" t="s">
        <v>130</v>
      </c>
      <c r="G148" s="422">
        <v>44210</v>
      </c>
      <c r="H148" s="1" t="s">
        <v>544</v>
      </c>
      <c r="I148" s="1" t="s">
        <v>178</v>
      </c>
      <c r="J148" s="1" t="s">
        <v>178</v>
      </c>
      <c r="K148" s="1" t="s">
        <v>178</v>
      </c>
      <c r="L148" s="1" t="s">
        <v>824</v>
      </c>
      <c r="M148" s="1" t="s">
        <v>50</v>
      </c>
      <c r="N148" s="1">
        <v>0</v>
      </c>
      <c r="O148" s="1">
        <v>0</v>
      </c>
      <c r="P148" s="1">
        <v>0</v>
      </c>
      <c r="Q148" s="1">
        <v>0</v>
      </c>
      <c r="R148" s="1">
        <v>0</v>
      </c>
      <c r="S148" s="1">
        <v>0</v>
      </c>
      <c r="T148" s="1">
        <v>0</v>
      </c>
      <c r="U148" s="1">
        <v>0</v>
      </c>
      <c r="V148" s="1">
        <v>0</v>
      </c>
      <c r="W148" s="1">
        <v>1</v>
      </c>
      <c r="X148" s="1"/>
      <c r="Y148" s="1"/>
      <c r="Z148" s="1"/>
      <c r="AA148" s="1"/>
      <c r="AB148" s="1"/>
      <c r="AC148" s="1"/>
      <c r="AD148" s="1"/>
      <c r="AE148" s="1"/>
      <c r="AF148" s="1"/>
      <c r="AG148" s="1"/>
      <c r="AH148" s="1"/>
      <c r="AI148" s="1"/>
      <c r="AJ148" s="1"/>
      <c r="AK148" s="1"/>
      <c r="AL148" s="1"/>
      <c r="AM148" s="1"/>
      <c r="AN148" s="1" t="s">
        <v>46</v>
      </c>
      <c r="AO148" s="1">
        <v>800</v>
      </c>
      <c r="AP148" s="1"/>
      <c r="AQ148" s="1"/>
      <c r="AR148" s="1" t="s">
        <v>46</v>
      </c>
      <c r="AS148" s="1" t="s">
        <v>1342</v>
      </c>
      <c r="AT148" s="1" t="s">
        <v>1349</v>
      </c>
      <c r="AU148" s="1" t="s">
        <v>46</v>
      </c>
      <c r="AV148" s="1" t="s">
        <v>1518</v>
      </c>
      <c r="AW148" s="1"/>
      <c r="AX148" s="1" t="s">
        <v>46</v>
      </c>
      <c r="AY148" s="1" t="s">
        <v>1382</v>
      </c>
      <c r="AZ148" s="136"/>
      <c r="BA148" s="1" t="s">
        <v>1067</v>
      </c>
      <c r="BB148" s="1" t="s">
        <v>1388</v>
      </c>
      <c r="BC148" s="1"/>
      <c r="BD148" s="1" t="s">
        <v>1479</v>
      </c>
      <c r="BE148" s="1">
        <v>146</v>
      </c>
    </row>
    <row r="149" spans="1:57" x14ac:dyDescent="0.3">
      <c r="A149" s="1" t="s">
        <v>1231</v>
      </c>
      <c r="B149" s="422">
        <v>44210.426316747689</v>
      </c>
      <c r="C149" s="422">
        <v>44210.429697615742</v>
      </c>
      <c r="D149" s="422">
        <v>44210</v>
      </c>
      <c r="E149" s="1" t="s">
        <v>1252</v>
      </c>
      <c r="F149" s="1" t="s">
        <v>130</v>
      </c>
      <c r="G149" s="422">
        <v>44210</v>
      </c>
      <c r="H149" s="1" t="s">
        <v>544</v>
      </c>
      <c r="I149" s="1" t="s">
        <v>178</v>
      </c>
      <c r="J149" s="1" t="s">
        <v>178</v>
      </c>
      <c r="K149" s="1" t="s">
        <v>178</v>
      </c>
      <c r="L149" s="1" t="s">
        <v>824</v>
      </c>
      <c r="M149" s="1" t="s">
        <v>825</v>
      </c>
      <c r="N149" s="1">
        <v>0</v>
      </c>
      <c r="O149" s="1">
        <v>0</v>
      </c>
      <c r="P149" s="1">
        <v>0</v>
      </c>
      <c r="Q149" s="1">
        <v>0</v>
      </c>
      <c r="R149" s="1">
        <v>0</v>
      </c>
      <c r="S149" s="1">
        <v>0</v>
      </c>
      <c r="T149" s="1">
        <v>0</v>
      </c>
      <c r="U149" s="1">
        <v>0</v>
      </c>
      <c r="V149" s="1">
        <v>1</v>
      </c>
      <c r="W149" s="1">
        <v>0</v>
      </c>
      <c r="X149" s="1"/>
      <c r="Y149" s="1"/>
      <c r="Z149" s="1"/>
      <c r="AA149" s="1"/>
      <c r="AB149" s="1"/>
      <c r="AC149" s="1"/>
      <c r="AD149" s="1"/>
      <c r="AE149" s="1"/>
      <c r="AF149" s="1"/>
      <c r="AG149" s="1"/>
      <c r="AH149" s="1"/>
      <c r="AI149" s="1"/>
      <c r="AJ149" s="1"/>
      <c r="AK149" s="1"/>
      <c r="AL149" s="1"/>
      <c r="AM149" s="1"/>
      <c r="AN149" s="1"/>
      <c r="AO149" s="1"/>
      <c r="AP149" s="1" t="s">
        <v>46</v>
      </c>
      <c r="AQ149" s="1">
        <v>25</v>
      </c>
      <c r="AR149" s="1" t="s">
        <v>46</v>
      </c>
      <c r="AS149" s="1" t="s">
        <v>1334</v>
      </c>
      <c r="AT149" s="1"/>
      <c r="AU149" s="1" t="s">
        <v>294</v>
      </c>
      <c r="AV149" s="1"/>
      <c r="AW149" s="1"/>
      <c r="AX149" s="1" t="s">
        <v>294</v>
      </c>
      <c r="AY149" s="1"/>
      <c r="AZ149" s="137"/>
      <c r="BA149" s="1" t="s">
        <v>1067</v>
      </c>
      <c r="BB149" s="1" t="s">
        <v>1388</v>
      </c>
      <c r="BC149" s="1"/>
      <c r="BD149" s="1" t="s">
        <v>1460</v>
      </c>
      <c r="BE149" s="1">
        <v>147</v>
      </c>
    </row>
    <row r="150" spans="1:57" x14ac:dyDescent="0.3">
      <c r="A150" s="1" t="s">
        <v>1232</v>
      </c>
      <c r="B150" s="422">
        <v>44210.432187118058</v>
      </c>
      <c r="C150" s="422">
        <v>44210.435657939823</v>
      </c>
      <c r="D150" s="422">
        <v>44210</v>
      </c>
      <c r="E150" s="1" t="s">
        <v>1252</v>
      </c>
      <c r="F150" s="1" t="s">
        <v>130</v>
      </c>
      <c r="G150" s="422">
        <v>44210</v>
      </c>
      <c r="H150" s="1" t="s">
        <v>544</v>
      </c>
      <c r="I150" s="1" t="s">
        <v>178</v>
      </c>
      <c r="J150" s="1" t="s">
        <v>178</v>
      </c>
      <c r="K150" s="1" t="s">
        <v>178</v>
      </c>
      <c r="L150" s="1" t="s">
        <v>824</v>
      </c>
      <c r="M150" s="1" t="s">
        <v>50</v>
      </c>
      <c r="N150" s="1">
        <v>0</v>
      </c>
      <c r="O150" s="1">
        <v>0</v>
      </c>
      <c r="P150" s="1">
        <v>0</v>
      </c>
      <c r="Q150" s="1">
        <v>0</v>
      </c>
      <c r="R150" s="1">
        <v>0</v>
      </c>
      <c r="S150" s="1">
        <v>0</v>
      </c>
      <c r="T150" s="1">
        <v>0</v>
      </c>
      <c r="U150" s="1">
        <v>0</v>
      </c>
      <c r="V150" s="1">
        <v>0</v>
      </c>
      <c r="W150" s="1">
        <v>1</v>
      </c>
      <c r="X150" s="1"/>
      <c r="Y150" s="1"/>
      <c r="Z150" s="1"/>
      <c r="AA150" s="1"/>
      <c r="AB150" s="1"/>
      <c r="AC150" s="1"/>
      <c r="AD150" s="1"/>
      <c r="AE150" s="1"/>
      <c r="AF150" s="1"/>
      <c r="AG150" s="1"/>
      <c r="AH150" s="1"/>
      <c r="AI150" s="1"/>
      <c r="AJ150" s="1"/>
      <c r="AK150" s="1"/>
      <c r="AL150" s="1"/>
      <c r="AM150" s="1"/>
      <c r="AN150" s="1" t="s">
        <v>46</v>
      </c>
      <c r="AO150" s="1">
        <v>800</v>
      </c>
      <c r="AP150" s="1"/>
      <c r="AQ150" s="1"/>
      <c r="AR150" s="1" t="s">
        <v>46</v>
      </c>
      <c r="AS150" s="1" t="s">
        <v>1309</v>
      </c>
      <c r="AT150" s="1"/>
      <c r="AU150" s="1" t="s">
        <v>46</v>
      </c>
      <c r="AV150" s="1" t="s">
        <v>1519</v>
      </c>
      <c r="AW150" s="1"/>
      <c r="AX150" s="1" t="s">
        <v>46</v>
      </c>
      <c r="AY150" s="1" t="s">
        <v>1365</v>
      </c>
      <c r="AZ150" s="137"/>
      <c r="BA150" s="1" t="s">
        <v>1389</v>
      </c>
      <c r="BB150" s="1" t="s">
        <v>1388</v>
      </c>
      <c r="BC150" s="1"/>
      <c r="BD150" s="1" t="s">
        <v>1460</v>
      </c>
      <c r="BE150" s="1">
        <v>148</v>
      </c>
    </row>
    <row r="151" spans="1:57" x14ac:dyDescent="0.3">
      <c r="A151" s="1" t="s">
        <v>1233</v>
      </c>
      <c r="B151" s="422">
        <v>44210.438754270828</v>
      </c>
      <c r="C151" s="422">
        <v>44210.441826678252</v>
      </c>
      <c r="D151" s="422">
        <v>44210</v>
      </c>
      <c r="E151" s="1" t="s">
        <v>1252</v>
      </c>
      <c r="F151" s="1" t="s">
        <v>130</v>
      </c>
      <c r="G151" s="422">
        <v>44210</v>
      </c>
      <c r="H151" s="1" t="s">
        <v>544</v>
      </c>
      <c r="I151" s="1" t="s">
        <v>178</v>
      </c>
      <c r="J151" s="1" t="s">
        <v>178</v>
      </c>
      <c r="K151" s="1" t="s">
        <v>178</v>
      </c>
      <c r="L151" s="1" t="s">
        <v>834</v>
      </c>
      <c r="M151" s="1" t="s">
        <v>825</v>
      </c>
      <c r="N151" s="1">
        <v>0</v>
      </c>
      <c r="O151" s="1">
        <v>0</v>
      </c>
      <c r="P151" s="1">
        <v>0</v>
      </c>
      <c r="Q151" s="1">
        <v>0</v>
      </c>
      <c r="R151" s="1">
        <v>0</v>
      </c>
      <c r="S151" s="1">
        <v>0</v>
      </c>
      <c r="T151" s="1">
        <v>0</v>
      </c>
      <c r="U151" s="1">
        <v>0</v>
      </c>
      <c r="V151" s="1">
        <v>1</v>
      </c>
      <c r="W151" s="1">
        <v>0</v>
      </c>
      <c r="X151" s="1"/>
      <c r="Y151" s="1"/>
      <c r="Z151" s="1"/>
      <c r="AA151" s="1"/>
      <c r="AB151" s="1"/>
      <c r="AC151" s="1"/>
      <c r="AD151" s="1"/>
      <c r="AE151" s="1"/>
      <c r="AF151" s="1"/>
      <c r="AG151" s="1"/>
      <c r="AH151" s="1"/>
      <c r="AI151" s="1"/>
      <c r="AJ151" s="1"/>
      <c r="AK151" s="1"/>
      <c r="AL151" s="1"/>
      <c r="AM151" s="1"/>
      <c r="AN151" s="1"/>
      <c r="AO151" s="1"/>
      <c r="AP151" s="1" t="s">
        <v>46</v>
      </c>
      <c r="AQ151" s="1">
        <v>25</v>
      </c>
      <c r="AR151" s="1" t="s">
        <v>294</v>
      </c>
      <c r="AS151" s="1"/>
      <c r="AT151" s="1"/>
      <c r="AU151" s="1" t="s">
        <v>294</v>
      </c>
      <c r="AV151" s="1"/>
      <c r="AW151" s="1"/>
      <c r="AX151" s="1" t="s">
        <v>294</v>
      </c>
      <c r="AY151" s="1"/>
      <c r="AZ151" s="136"/>
      <c r="BA151" s="1" t="s">
        <v>1411</v>
      </c>
      <c r="BB151" s="1" t="s">
        <v>1388</v>
      </c>
      <c r="BC151" s="1"/>
      <c r="BD151" s="1" t="s">
        <v>1460</v>
      </c>
      <c r="BE151" s="1">
        <v>149</v>
      </c>
    </row>
    <row r="152" spans="1:57" x14ac:dyDescent="0.3">
      <c r="A152" s="1" t="s">
        <v>1234</v>
      </c>
      <c r="B152" s="422">
        <v>44210.443554108802</v>
      </c>
      <c r="C152" s="422">
        <v>44210.468064745357</v>
      </c>
      <c r="D152" s="422">
        <v>44210</v>
      </c>
      <c r="E152" s="1" t="s">
        <v>1252</v>
      </c>
      <c r="F152" s="1" t="s">
        <v>130</v>
      </c>
      <c r="G152" s="422">
        <v>44210</v>
      </c>
      <c r="H152" s="1" t="s">
        <v>544</v>
      </c>
      <c r="I152" s="1" t="s">
        <v>178</v>
      </c>
      <c r="J152" s="1" t="s">
        <v>178</v>
      </c>
      <c r="K152" s="1" t="s">
        <v>178</v>
      </c>
      <c r="L152" s="1" t="s">
        <v>834</v>
      </c>
      <c r="M152" s="1" t="s">
        <v>1290</v>
      </c>
      <c r="N152" s="1">
        <v>1</v>
      </c>
      <c r="O152" s="1">
        <v>1</v>
      </c>
      <c r="P152" s="1">
        <v>1</v>
      </c>
      <c r="Q152" s="1">
        <v>1</v>
      </c>
      <c r="R152" s="1">
        <v>1</v>
      </c>
      <c r="S152" s="1">
        <v>0</v>
      </c>
      <c r="T152" s="1">
        <v>1</v>
      </c>
      <c r="U152" s="1">
        <v>1</v>
      </c>
      <c r="V152" s="1">
        <v>0</v>
      </c>
      <c r="W152" s="1">
        <v>0</v>
      </c>
      <c r="X152" s="1" t="s">
        <v>300</v>
      </c>
      <c r="Y152" s="1">
        <v>200</v>
      </c>
      <c r="Z152" s="1" t="s">
        <v>300</v>
      </c>
      <c r="AA152" s="1">
        <v>200</v>
      </c>
      <c r="AB152" s="1" t="s">
        <v>300</v>
      </c>
      <c r="AC152" s="1">
        <v>350</v>
      </c>
      <c r="AD152" s="1"/>
      <c r="AE152" s="1"/>
      <c r="AF152" s="1" t="s">
        <v>300</v>
      </c>
      <c r="AG152" s="1">
        <v>200</v>
      </c>
      <c r="AH152" s="1" t="s">
        <v>300</v>
      </c>
      <c r="AI152" s="1">
        <v>200</v>
      </c>
      <c r="AJ152" s="1" t="s">
        <v>46</v>
      </c>
      <c r="AK152" s="1">
        <v>1300</v>
      </c>
      <c r="AL152" s="1" t="s">
        <v>46</v>
      </c>
      <c r="AM152" s="1">
        <v>200</v>
      </c>
      <c r="AN152" s="1"/>
      <c r="AO152" s="1"/>
      <c r="AP152" s="1"/>
      <c r="AQ152" s="1"/>
      <c r="AR152" s="1" t="s">
        <v>46</v>
      </c>
      <c r="AS152" s="1" t="s">
        <v>1317</v>
      </c>
      <c r="AT152" s="1"/>
      <c r="AU152" s="1" t="s">
        <v>46</v>
      </c>
      <c r="AV152" s="1" t="s">
        <v>1543</v>
      </c>
      <c r="AW152" s="1" t="s">
        <v>1349</v>
      </c>
      <c r="AX152" s="1" t="s">
        <v>46</v>
      </c>
      <c r="AY152" s="1" t="s">
        <v>1372</v>
      </c>
      <c r="AZ152" s="136"/>
      <c r="BA152" s="1" t="s">
        <v>1389</v>
      </c>
      <c r="BB152" s="1" t="s">
        <v>1388</v>
      </c>
      <c r="BC152" s="1"/>
      <c r="BD152" s="1" t="s">
        <v>1460</v>
      </c>
      <c r="BE152" s="1">
        <v>150</v>
      </c>
    </row>
    <row r="153" spans="1:57" x14ac:dyDescent="0.3">
      <c r="A153" s="1" t="s">
        <v>1235</v>
      </c>
      <c r="B153" s="422">
        <v>44207.422638912038</v>
      </c>
      <c r="C153" s="422">
        <v>44210.472895393519</v>
      </c>
      <c r="D153" s="422">
        <v>44207</v>
      </c>
      <c r="E153" s="1" t="s">
        <v>1253</v>
      </c>
      <c r="F153" s="1" t="s">
        <v>130</v>
      </c>
      <c r="G153" s="422">
        <v>44207</v>
      </c>
      <c r="H153" s="1" t="s">
        <v>544</v>
      </c>
      <c r="I153" s="1" t="s">
        <v>178</v>
      </c>
      <c r="J153" s="1" t="s">
        <v>178</v>
      </c>
      <c r="K153" s="1" t="s">
        <v>178</v>
      </c>
      <c r="L153" s="1" t="s">
        <v>824</v>
      </c>
      <c r="M153" s="1" t="s">
        <v>1291</v>
      </c>
      <c r="N153" s="1">
        <v>1</v>
      </c>
      <c r="O153" s="1">
        <v>1</v>
      </c>
      <c r="P153" s="1">
        <v>1</v>
      </c>
      <c r="Q153" s="1">
        <v>1</v>
      </c>
      <c r="R153" s="1">
        <v>1</v>
      </c>
      <c r="S153" s="1">
        <v>1</v>
      </c>
      <c r="T153" s="1">
        <v>1</v>
      </c>
      <c r="U153" s="1">
        <v>1</v>
      </c>
      <c r="V153" s="1">
        <v>0</v>
      </c>
      <c r="W153" s="1">
        <v>0</v>
      </c>
      <c r="X153" s="1" t="s">
        <v>300</v>
      </c>
      <c r="Y153" s="1">
        <v>200</v>
      </c>
      <c r="Z153" s="1" t="s">
        <v>300</v>
      </c>
      <c r="AA153" s="1">
        <v>200</v>
      </c>
      <c r="AB153" s="1" t="s">
        <v>300</v>
      </c>
      <c r="AC153" s="1">
        <v>350</v>
      </c>
      <c r="AD153" s="1" t="s">
        <v>46</v>
      </c>
      <c r="AE153" s="1">
        <v>3000</v>
      </c>
      <c r="AF153" s="1" t="s">
        <v>300</v>
      </c>
      <c r="AG153" s="1">
        <v>200</v>
      </c>
      <c r="AH153" s="1" t="s">
        <v>300</v>
      </c>
      <c r="AI153" s="1">
        <v>200</v>
      </c>
      <c r="AJ153" s="1" t="s">
        <v>46</v>
      </c>
      <c r="AK153" s="1">
        <v>1300</v>
      </c>
      <c r="AL153" s="1" t="s">
        <v>46</v>
      </c>
      <c r="AM153" s="1">
        <v>200</v>
      </c>
      <c r="AN153" s="1"/>
      <c r="AO153" s="1"/>
      <c r="AP153" s="1"/>
      <c r="AQ153" s="1"/>
      <c r="AR153" s="1" t="s">
        <v>46</v>
      </c>
      <c r="AS153" s="1" t="s">
        <v>1343</v>
      </c>
      <c r="AT153" s="1"/>
      <c r="AU153" s="1" t="s">
        <v>46</v>
      </c>
      <c r="AV153" s="1" t="s">
        <v>1540</v>
      </c>
      <c r="AW153" s="1"/>
      <c r="AX153" s="1" t="s">
        <v>46</v>
      </c>
      <c r="AY153" s="1" t="s">
        <v>1372</v>
      </c>
      <c r="AZ153" s="137"/>
      <c r="BA153" s="1" t="s">
        <v>1067</v>
      </c>
      <c r="BB153" s="1" t="s">
        <v>1401</v>
      </c>
      <c r="BC153" s="1"/>
      <c r="BD153" s="1" t="s">
        <v>1416</v>
      </c>
      <c r="BE153" s="1">
        <v>151</v>
      </c>
    </row>
    <row r="154" spans="1:57" x14ac:dyDescent="0.3">
      <c r="A154" s="1" t="s">
        <v>1236</v>
      </c>
      <c r="B154" s="422">
        <v>44207.426287210648</v>
      </c>
      <c r="C154" s="422">
        <v>44210.473676180547</v>
      </c>
      <c r="D154" s="422">
        <v>44207</v>
      </c>
      <c r="E154" s="1" t="s">
        <v>1253</v>
      </c>
      <c r="F154" s="1" t="s">
        <v>130</v>
      </c>
      <c r="G154" s="422">
        <v>44207</v>
      </c>
      <c r="H154" s="1" t="s">
        <v>544</v>
      </c>
      <c r="I154" s="1" t="s">
        <v>178</v>
      </c>
      <c r="J154" s="1" t="s">
        <v>178</v>
      </c>
      <c r="K154" s="1" t="s">
        <v>178</v>
      </c>
      <c r="L154" s="1" t="s">
        <v>824</v>
      </c>
      <c r="M154" s="1" t="s">
        <v>1292</v>
      </c>
      <c r="N154" s="1">
        <v>0</v>
      </c>
      <c r="O154" s="1">
        <v>0</v>
      </c>
      <c r="P154" s="1">
        <v>1</v>
      </c>
      <c r="Q154" s="1">
        <v>0</v>
      </c>
      <c r="R154" s="1">
        <v>0</v>
      </c>
      <c r="S154" s="1">
        <v>0</v>
      </c>
      <c r="T154" s="1">
        <v>1</v>
      </c>
      <c r="U154" s="1">
        <v>1</v>
      </c>
      <c r="V154" s="1">
        <v>1</v>
      </c>
      <c r="W154" s="1">
        <v>0</v>
      </c>
      <c r="X154" s="1"/>
      <c r="Y154" s="1"/>
      <c r="Z154" s="1"/>
      <c r="AA154" s="1"/>
      <c r="AB154" s="1" t="s">
        <v>300</v>
      </c>
      <c r="AC154" s="1">
        <v>350</v>
      </c>
      <c r="AD154" s="1"/>
      <c r="AE154" s="1"/>
      <c r="AF154" s="1"/>
      <c r="AG154" s="1"/>
      <c r="AH154" s="1"/>
      <c r="AI154" s="1"/>
      <c r="AJ154" s="1" t="s">
        <v>46</v>
      </c>
      <c r="AK154" s="1">
        <v>1300</v>
      </c>
      <c r="AL154" s="1" t="s">
        <v>46</v>
      </c>
      <c r="AM154" s="1">
        <v>200</v>
      </c>
      <c r="AN154" s="1"/>
      <c r="AO154" s="1"/>
      <c r="AP154" s="1" t="s">
        <v>46</v>
      </c>
      <c r="AQ154" s="1">
        <v>25</v>
      </c>
      <c r="AR154" s="1" t="s">
        <v>46</v>
      </c>
      <c r="AS154" s="1" t="s">
        <v>1299</v>
      </c>
      <c r="AT154" s="1"/>
      <c r="AU154" s="1" t="s">
        <v>46</v>
      </c>
      <c r="AV154" s="1" t="s">
        <v>1540</v>
      </c>
      <c r="AW154" s="1"/>
      <c r="AX154" s="1" t="s">
        <v>46</v>
      </c>
      <c r="AY154" s="1" t="s">
        <v>1383</v>
      </c>
      <c r="AZ154" s="137"/>
      <c r="BA154" s="1" t="s">
        <v>1389</v>
      </c>
      <c r="BB154" s="1" t="s">
        <v>1401</v>
      </c>
      <c r="BC154" s="1"/>
      <c r="BD154" s="1" t="s">
        <v>1480</v>
      </c>
      <c r="BE154" s="1">
        <v>152</v>
      </c>
    </row>
    <row r="155" spans="1:57" x14ac:dyDescent="0.3">
      <c r="A155" s="1" t="s">
        <v>1237</v>
      </c>
      <c r="B155" s="422">
        <v>44207.575677465276</v>
      </c>
      <c r="C155" s="422">
        <v>44210.45985407407</v>
      </c>
      <c r="D155" s="422">
        <v>44207</v>
      </c>
      <c r="E155" s="1" t="s">
        <v>1253</v>
      </c>
      <c r="F155" s="1" t="s">
        <v>130</v>
      </c>
      <c r="G155" s="422">
        <v>44207</v>
      </c>
      <c r="H155" s="1" t="s">
        <v>544</v>
      </c>
      <c r="I155" s="1" t="s">
        <v>178</v>
      </c>
      <c r="J155" s="1" t="s">
        <v>178</v>
      </c>
      <c r="K155" s="1" t="s">
        <v>178</v>
      </c>
      <c r="L155" s="1" t="s">
        <v>824</v>
      </c>
      <c r="M155" s="1" t="s">
        <v>1293</v>
      </c>
      <c r="N155" s="1">
        <v>1</v>
      </c>
      <c r="O155" s="1">
        <v>1</v>
      </c>
      <c r="P155" s="1">
        <v>1</v>
      </c>
      <c r="Q155" s="1">
        <v>1</v>
      </c>
      <c r="R155" s="1">
        <v>1</v>
      </c>
      <c r="S155" s="1">
        <v>1</v>
      </c>
      <c r="T155" s="1">
        <v>1</v>
      </c>
      <c r="U155" s="1">
        <v>1</v>
      </c>
      <c r="V155" s="1">
        <v>0</v>
      </c>
      <c r="W155" s="1">
        <v>0</v>
      </c>
      <c r="X155" s="1"/>
      <c r="Y155" s="1"/>
      <c r="Z155" s="1" t="s">
        <v>300</v>
      </c>
      <c r="AA155" s="1">
        <v>200</v>
      </c>
      <c r="AB155" s="1" t="s">
        <v>300</v>
      </c>
      <c r="AC155" s="1">
        <v>350</v>
      </c>
      <c r="AD155" s="1" t="s">
        <v>46</v>
      </c>
      <c r="AE155" s="1">
        <v>3000</v>
      </c>
      <c r="AF155" s="1" t="s">
        <v>300</v>
      </c>
      <c r="AG155" s="1">
        <v>200</v>
      </c>
      <c r="AH155" s="1" t="s">
        <v>300</v>
      </c>
      <c r="AI155" s="1">
        <v>200</v>
      </c>
      <c r="AJ155" s="1" t="s">
        <v>46</v>
      </c>
      <c r="AK155" s="1">
        <v>1300</v>
      </c>
      <c r="AL155" s="1" t="s">
        <v>46</v>
      </c>
      <c r="AM155" s="1">
        <v>200</v>
      </c>
      <c r="AN155" s="1"/>
      <c r="AO155" s="1"/>
      <c r="AP155" s="1"/>
      <c r="AQ155" s="1"/>
      <c r="AR155" s="1" t="s">
        <v>46</v>
      </c>
      <c r="AS155" s="1" t="s">
        <v>1343</v>
      </c>
      <c r="AT155" s="1"/>
      <c r="AU155" s="1" t="s">
        <v>46</v>
      </c>
      <c r="AV155" s="1" t="s">
        <v>1540</v>
      </c>
      <c r="AW155" s="1"/>
      <c r="AX155" s="1" t="s">
        <v>46</v>
      </c>
      <c r="AY155" s="1" t="s">
        <v>1372</v>
      </c>
      <c r="AZ155" s="137"/>
      <c r="BA155" s="1" t="s">
        <v>1067</v>
      </c>
      <c r="BB155" s="1" t="s">
        <v>1401</v>
      </c>
      <c r="BC155" s="1"/>
      <c r="BD155" s="1" t="s">
        <v>1460</v>
      </c>
      <c r="BE155" s="1">
        <v>153</v>
      </c>
    </row>
    <row r="156" spans="1:57" x14ac:dyDescent="0.3">
      <c r="A156" s="1" t="s">
        <v>1238</v>
      </c>
      <c r="B156" s="422">
        <v>44208.355102905087</v>
      </c>
      <c r="C156" s="422">
        <v>44210.460698287032</v>
      </c>
      <c r="D156" s="422">
        <v>44208</v>
      </c>
      <c r="E156" s="1" t="s">
        <v>1253</v>
      </c>
      <c r="F156" s="1" t="s">
        <v>130</v>
      </c>
      <c r="G156" s="422">
        <v>44208</v>
      </c>
      <c r="H156" s="1" t="s">
        <v>544</v>
      </c>
      <c r="I156" s="1" t="s">
        <v>178</v>
      </c>
      <c r="J156" s="1" t="s">
        <v>178</v>
      </c>
      <c r="K156" s="1" t="s">
        <v>178</v>
      </c>
      <c r="L156" s="1" t="s">
        <v>824</v>
      </c>
      <c r="M156" s="1" t="s">
        <v>1294</v>
      </c>
      <c r="N156" s="1">
        <v>0</v>
      </c>
      <c r="O156" s="1">
        <v>0</v>
      </c>
      <c r="P156" s="1">
        <v>1</v>
      </c>
      <c r="Q156" s="1">
        <v>0</v>
      </c>
      <c r="R156" s="1">
        <v>0</v>
      </c>
      <c r="S156" s="1">
        <v>0</v>
      </c>
      <c r="T156" s="1">
        <v>1</v>
      </c>
      <c r="U156" s="1">
        <v>1</v>
      </c>
      <c r="V156" s="1">
        <v>0</v>
      </c>
      <c r="W156" s="1">
        <v>0</v>
      </c>
      <c r="X156" s="1"/>
      <c r="Y156" s="1"/>
      <c r="Z156" s="1"/>
      <c r="AA156" s="1"/>
      <c r="AB156" s="1" t="s">
        <v>300</v>
      </c>
      <c r="AC156" s="1">
        <v>350</v>
      </c>
      <c r="AD156" s="1"/>
      <c r="AE156" s="1"/>
      <c r="AF156" s="1"/>
      <c r="AG156" s="1"/>
      <c r="AH156" s="1"/>
      <c r="AI156" s="1"/>
      <c r="AJ156" s="1" t="s">
        <v>46</v>
      </c>
      <c r="AK156" s="1">
        <v>1300</v>
      </c>
      <c r="AL156" s="1" t="s">
        <v>46</v>
      </c>
      <c r="AM156" s="1">
        <v>200</v>
      </c>
      <c r="AN156" s="1"/>
      <c r="AO156" s="1"/>
      <c r="AP156" s="1"/>
      <c r="AQ156" s="1"/>
      <c r="AR156" s="1" t="s">
        <v>46</v>
      </c>
      <c r="AS156" s="1" t="s">
        <v>1299</v>
      </c>
      <c r="AT156" s="1"/>
      <c r="AU156" s="1" t="s">
        <v>46</v>
      </c>
      <c r="AV156" s="1" t="s">
        <v>1545</v>
      </c>
      <c r="AW156" s="1"/>
      <c r="AX156" s="1" t="s">
        <v>46</v>
      </c>
      <c r="AY156" s="1" t="s">
        <v>1372</v>
      </c>
      <c r="AZ156" s="137"/>
      <c r="BA156" s="1" t="s">
        <v>1067</v>
      </c>
      <c r="BB156" s="1" t="s">
        <v>1400</v>
      </c>
      <c r="BC156" s="1"/>
      <c r="BD156" s="1" t="s">
        <v>1481</v>
      </c>
      <c r="BE156" s="1">
        <v>154</v>
      </c>
    </row>
    <row r="157" spans="1:57" x14ac:dyDescent="0.3">
      <c r="A157" s="1" t="s">
        <v>1239</v>
      </c>
      <c r="B157" s="422">
        <v>44208.364719687503</v>
      </c>
      <c r="C157" s="422">
        <v>44210.46167532407</v>
      </c>
      <c r="D157" s="422">
        <v>44208</v>
      </c>
      <c r="E157" s="1" t="s">
        <v>1253</v>
      </c>
      <c r="F157" s="1" t="s">
        <v>130</v>
      </c>
      <c r="G157" s="422">
        <v>44208</v>
      </c>
      <c r="H157" s="1" t="s">
        <v>544</v>
      </c>
      <c r="I157" s="1" t="s">
        <v>178</v>
      </c>
      <c r="J157" s="1" t="s">
        <v>178</v>
      </c>
      <c r="K157" s="1" t="s">
        <v>178</v>
      </c>
      <c r="L157" s="1" t="s">
        <v>824</v>
      </c>
      <c r="M157" s="1" t="s">
        <v>1280</v>
      </c>
      <c r="N157" s="1">
        <v>0</v>
      </c>
      <c r="O157" s="1">
        <v>0</v>
      </c>
      <c r="P157" s="1">
        <v>1</v>
      </c>
      <c r="Q157" s="1">
        <v>0</v>
      </c>
      <c r="R157" s="1">
        <v>0</v>
      </c>
      <c r="S157" s="1">
        <v>0</v>
      </c>
      <c r="T157" s="1">
        <v>1</v>
      </c>
      <c r="U157" s="1">
        <v>1</v>
      </c>
      <c r="V157" s="1">
        <v>0</v>
      </c>
      <c r="W157" s="1">
        <v>1</v>
      </c>
      <c r="X157" s="1"/>
      <c r="Y157" s="1"/>
      <c r="Z157" s="1"/>
      <c r="AA157" s="1"/>
      <c r="AB157" s="1" t="s">
        <v>300</v>
      </c>
      <c r="AC157" s="1">
        <v>350</v>
      </c>
      <c r="AD157" s="1"/>
      <c r="AE157" s="1"/>
      <c r="AF157" s="1"/>
      <c r="AG157" s="1"/>
      <c r="AH157" s="1"/>
      <c r="AI157" s="1"/>
      <c r="AJ157" s="1" t="s">
        <v>46</v>
      </c>
      <c r="AK157" s="1">
        <v>1300</v>
      </c>
      <c r="AL157" s="1" t="s">
        <v>46</v>
      </c>
      <c r="AM157" s="1">
        <v>200</v>
      </c>
      <c r="AN157" s="1" t="s">
        <v>46</v>
      </c>
      <c r="AO157" s="1">
        <v>800</v>
      </c>
      <c r="AP157" s="1"/>
      <c r="AQ157" s="1"/>
      <c r="AR157" s="1" t="s">
        <v>46</v>
      </c>
      <c r="AS157" s="1" t="s">
        <v>1344</v>
      </c>
      <c r="AT157" s="1"/>
      <c r="AU157" s="1" t="s">
        <v>46</v>
      </c>
      <c r="AV157" s="1" t="s">
        <v>1528</v>
      </c>
      <c r="AW157" s="1"/>
      <c r="AX157" s="1" t="s">
        <v>46</v>
      </c>
      <c r="AY157" s="1" t="s">
        <v>1358</v>
      </c>
      <c r="AZ157" s="137"/>
      <c r="BA157" s="1" t="s">
        <v>1067</v>
      </c>
      <c r="BB157" s="1" t="s">
        <v>1401</v>
      </c>
      <c r="BC157" s="1"/>
      <c r="BD157" s="1" t="s">
        <v>1482</v>
      </c>
      <c r="BE157" s="1">
        <v>155</v>
      </c>
    </row>
    <row r="158" spans="1:57" x14ac:dyDescent="0.3">
      <c r="A158" s="1" t="s">
        <v>1240</v>
      </c>
      <c r="B158" s="422">
        <v>44210.4025940625</v>
      </c>
      <c r="C158" s="422">
        <v>44210.463363425923</v>
      </c>
      <c r="D158" s="422">
        <v>44210</v>
      </c>
      <c r="E158" s="1" t="s">
        <v>1253</v>
      </c>
      <c r="F158" s="1" t="s">
        <v>130</v>
      </c>
      <c r="G158" s="422">
        <v>44210</v>
      </c>
      <c r="H158" s="1" t="s">
        <v>544</v>
      </c>
      <c r="I158" s="1" t="s">
        <v>178</v>
      </c>
      <c r="J158" s="1" t="s">
        <v>178</v>
      </c>
      <c r="K158" s="1" t="s">
        <v>178</v>
      </c>
      <c r="L158" s="1" t="s">
        <v>824</v>
      </c>
      <c r="M158" s="1" t="s">
        <v>1277</v>
      </c>
      <c r="N158" s="1">
        <v>1</v>
      </c>
      <c r="O158" s="1">
        <v>1</v>
      </c>
      <c r="P158" s="1">
        <v>0</v>
      </c>
      <c r="Q158" s="1">
        <v>1</v>
      </c>
      <c r="R158" s="1">
        <v>1</v>
      </c>
      <c r="S158" s="1">
        <v>0</v>
      </c>
      <c r="T158" s="1">
        <v>0</v>
      </c>
      <c r="U158" s="1">
        <v>0</v>
      </c>
      <c r="V158" s="1">
        <v>0</v>
      </c>
      <c r="W158" s="1">
        <v>0</v>
      </c>
      <c r="X158" s="1" t="s">
        <v>300</v>
      </c>
      <c r="Y158" s="1">
        <v>200</v>
      </c>
      <c r="Z158" s="1" t="s">
        <v>300</v>
      </c>
      <c r="AA158" s="1">
        <v>200</v>
      </c>
      <c r="AB158" s="1"/>
      <c r="AC158" s="1"/>
      <c r="AD158" s="1"/>
      <c r="AE158" s="1"/>
      <c r="AF158" s="1" t="s">
        <v>300</v>
      </c>
      <c r="AG158" s="1">
        <v>200</v>
      </c>
      <c r="AH158" s="1" t="s">
        <v>300</v>
      </c>
      <c r="AI158" s="1">
        <v>200</v>
      </c>
      <c r="AJ158" s="1"/>
      <c r="AK158" s="1"/>
      <c r="AL158" s="1"/>
      <c r="AM158" s="1"/>
      <c r="AN158" s="1"/>
      <c r="AO158" s="1"/>
      <c r="AP158" s="1"/>
      <c r="AQ158" s="1"/>
      <c r="AR158" s="1" t="s">
        <v>46</v>
      </c>
      <c r="AS158" s="1" t="s">
        <v>1345</v>
      </c>
      <c r="AT158" s="1"/>
      <c r="AU158" s="1" t="s">
        <v>46</v>
      </c>
      <c r="AV158" s="1" t="s">
        <v>1546</v>
      </c>
      <c r="AW158" s="1"/>
      <c r="AX158" s="1" t="s">
        <v>46</v>
      </c>
      <c r="AY158" s="1" t="s">
        <v>1384</v>
      </c>
      <c r="AZ158" s="137"/>
      <c r="BA158" s="1" t="s">
        <v>1067</v>
      </c>
      <c r="BB158" s="1" t="s">
        <v>1401</v>
      </c>
      <c r="BC158" s="1"/>
      <c r="BD158" s="1" t="s">
        <v>1483</v>
      </c>
      <c r="BE158" s="1">
        <v>156</v>
      </c>
    </row>
    <row r="159" spans="1:57" x14ac:dyDescent="0.3">
      <c r="A159" s="1" t="s">
        <v>1241</v>
      </c>
      <c r="B159" s="422">
        <v>44210.410248622677</v>
      </c>
      <c r="C159" s="422">
        <v>44210.468649340277</v>
      </c>
      <c r="D159" s="422">
        <v>44210</v>
      </c>
      <c r="E159" s="1" t="s">
        <v>1253</v>
      </c>
      <c r="F159" s="1" t="s">
        <v>130</v>
      </c>
      <c r="G159" s="422">
        <v>44210</v>
      </c>
      <c r="H159" s="1" t="s">
        <v>544</v>
      </c>
      <c r="I159" s="1" t="s">
        <v>178</v>
      </c>
      <c r="J159" s="1" t="s">
        <v>178</v>
      </c>
      <c r="K159" s="1" t="s">
        <v>178</v>
      </c>
      <c r="L159" s="1" t="s">
        <v>824</v>
      </c>
      <c r="M159" s="1" t="s">
        <v>1255</v>
      </c>
      <c r="N159" s="1">
        <v>1</v>
      </c>
      <c r="O159" s="1">
        <v>1</v>
      </c>
      <c r="P159" s="1">
        <v>1</v>
      </c>
      <c r="Q159" s="1">
        <v>1</v>
      </c>
      <c r="R159" s="1">
        <v>1</v>
      </c>
      <c r="S159" s="1">
        <v>0</v>
      </c>
      <c r="T159" s="1">
        <v>0</v>
      </c>
      <c r="U159" s="1">
        <v>0</v>
      </c>
      <c r="V159" s="1">
        <v>0</v>
      </c>
      <c r="W159" s="1">
        <v>0</v>
      </c>
      <c r="X159" s="1" t="s">
        <v>300</v>
      </c>
      <c r="Y159" s="1">
        <v>200</v>
      </c>
      <c r="Z159" s="1" t="s">
        <v>300</v>
      </c>
      <c r="AA159" s="1">
        <v>200</v>
      </c>
      <c r="AB159" s="1" t="s">
        <v>300</v>
      </c>
      <c r="AC159" s="1">
        <v>350</v>
      </c>
      <c r="AD159" s="1"/>
      <c r="AE159" s="1"/>
      <c r="AF159" s="1" t="s">
        <v>300</v>
      </c>
      <c r="AG159" s="1">
        <v>200</v>
      </c>
      <c r="AH159" s="1" t="s">
        <v>300</v>
      </c>
      <c r="AI159" s="1">
        <v>200</v>
      </c>
      <c r="AJ159" s="1"/>
      <c r="AK159" s="1"/>
      <c r="AL159" s="1"/>
      <c r="AM159" s="1"/>
      <c r="AN159" s="1"/>
      <c r="AO159" s="1"/>
      <c r="AP159" s="1"/>
      <c r="AQ159" s="1"/>
      <c r="AR159" s="1" t="s">
        <v>46</v>
      </c>
      <c r="AS159" s="1" t="s">
        <v>1346</v>
      </c>
      <c r="AT159" s="1"/>
      <c r="AU159" s="1" t="s">
        <v>46</v>
      </c>
      <c r="AV159" s="1" t="s">
        <v>1547</v>
      </c>
      <c r="AW159" s="1"/>
      <c r="AX159" s="1" t="s">
        <v>46</v>
      </c>
      <c r="AY159" s="1" t="s">
        <v>1372</v>
      </c>
      <c r="AZ159" s="137"/>
      <c r="BA159" s="1" t="s">
        <v>1389</v>
      </c>
      <c r="BB159" s="1" t="s">
        <v>1401</v>
      </c>
      <c r="BC159" s="1"/>
      <c r="BD159" s="1" t="s">
        <v>1416</v>
      </c>
      <c r="BE159" s="1">
        <v>157</v>
      </c>
    </row>
    <row r="160" spans="1:57" x14ac:dyDescent="0.3">
      <c r="A160" s="1" t="s">
        <v>1242</v>
      </c>
      <c r="B160" s="422">
        <v>44210.416953877313</v>
      </c>
      <c r="C160" s="422">
        <v>44210.465915312503</v>
      </c>
      <c r="D160" s="422">
        <v>44210</v>
      </c>
      <c r="E160" s="1" t="s">
        <v>1253</v>
      </c>
      <c r="F160" s="1" t="s">
        <v>130</v>
      </c>
      <c r="G160" s="422">
        <v>44210</v>
      </c>
      <c r="H160" s="1" t="s">
        <v>544</v>
      </c>
      <c r="I160" s="1" t="s">
        <v>178</v>
      </c>
      <c r="J160" s="1" t="s">
        <v>178</v>
      </c>
      <c r="K160" s="1" t="s">
        <v>178</v>
      </c>
      <c r="L160" s="1" t="s">
        <v>824</v>
      </c>
      <c r="M160" s="1" t="s">
        <v>1295</v>
      </c>
      <c r="N160" s="1">
        <v>0</v>
      </c>
      <c r="O160" s="1">
        <v>0</v>
      </c>
      <c r="P160" s="1">
        <v>0</v>
      </c>
      <c r="Q160" s="1">
        <v>0</v>
      </c>
      <c r="R160" s="1">
        <v>0</v>
      </c>
      <c r="S160" s="1">
        <v>1</v>
      </c>
      <c r="T160" s="1">
        <v>1</v>
      </c>
      <c r="U160" s="1">
        <v>1</v>
      </c>
      <c r="V160" s="1">
        <v>1</v>
      </c>
      <c r="W160" s="1">
        <v>0</v>
      </c>
      <c r="X160" s="1"/>
      <c r="Y160" s="1"/>
      <c r="Z160" s="1"/>
      <c r="AA160" s="1"/>
      <c r="AB160" s="1"/>
      <c r="AC160" s="1"/>
      <c r="AD160" s="1" t="s">
        <v>46</v>
      </c>
      <c r="AE160" s="1">
        <v>3000</v>
      </c>
      <c r="AF160" s="1"/>
      <c r="AG160" s="1"/>
      <c r="AH160" s="1"/>
      <c r="AI160" s="1"/>
      <c r="AJ160" s="1" t="s">
        <v>46</v>
      </c>
      <c r="AK160" s="1">
        <v>1300</v>
      </c>
      <c r="AL160" s="1" t="s">
        <v>46</v>
      </c>
      <c r="AM160" s="1">
        <v>200</v>
      </c>
      <c r="AN160" s="1"/>
      <c r="AO160" s="1"/>
      <c r="AP160" s="1" t="s">
        <v>46</v>
      </c>
      <c r="AQ160" s="1">
        <v>25</v>
      </c>
      <c r="AR160" s="1" t="s">
        <v>46</v>
      </c>
      <c r="AS160" s="1" t="s">
        <v>1343</v>
      </c>
      <c r="AT160" s="1"/>
      <c r="AU160" s="1" t="s">
        <v>46</v>
      </c>
      <c r="AV160" s="1" t="s">
        <v>1539</v>
      </c>
      <c r="AW160" s="1"/>
      <c r="AX160" s="1" t="s">
        <v>46</v>
      </c>
      <c r="AY160" s="1" t="s">
        <v>1372</v>
      </c>
      <c r="AZ160" s="137"/>
      <c r="BA160" s="1" t="s">
        <v>1067</v>
      </c>
      <c r="BB160" s="1" t="s">
        <v>1401</v>
      </c>
      <c r="BC160" s="1"/>
      <c r="BD160" s="1" t="s">
        <v>1416</v>
      </c>
      <c r="BE160" s="1">
        <v>158</v>
      </c>
    </row>
    <row r="161" spans="1:57" x14ac:dyDescent="0.3">
      <c r="A161" s="1" t="s">
        <v>1243</v>
      </c>
      <c r="B161" s="422">
        <v>44210.447487546298</v>
      </c>
      <c r="C161" s="422">
        <v>44210.471925543992</v>
      </c>
      <c r="D161" s="422">
        <v>44210</v>
      </c>
      <c r="E161" s="1" t="s">
        <v>1253</v>
      </c>
      <c r="F161" s="1" t="s">
        <v>130</v>
      </c>
      <c r="G161" s="422">
        <v>44210</v>
      </c>
      <c r="H161" s="1" t="s">
        <v>544</v>
      </c>
      <c r="I161" s="1" t="s">
        <v>178</v>
      </c>
      <c r="J161" s="1" t="s">
        <v>178</v>
      </c>
      <c r="K161" s="1" t="s">
        <v>178</v>
      </c>
      <c r="L161" s="1" t="s">
        <v>824</v>
      </c>
      <c r="M161" s="1" t="s">
        <v>1287</v>
      </c>
      <c r="N161" s="1">
        <v>1</v>
      </c>
      <c r="O161" s="1">
        <v>1</v>
      </c>
      <c r="P161" s="1">
        <v>1</v>
      </c>
      <c r="Q161" s="1">
        <v>0</v>
      </c>
      <c r="R161" s="1">
        <v>0</v>
      </c>
      <c r="S161" s="1">
        <v>0</v>
      </c>
      <c r="T161" s="1">
        <v>0</v>
      </c>
      <c r="U161" s="1">
        <v>0</v>
      </c>
      <c r="V161" s="1">
        <v>0</v>
      </c>
      <c r="W161" s="1">
        <v>0</v>
      </c>
      <c r="X161" s="1" t="s">
        <v>300</v>
      </c>
      <c r="Y161" s="1">
        <v>200</v>
      </c>
      <c r="Z161" s="1" t="s">
        <v>300</v>
      </c>
      <c r="AA161" s="1">
        <v>200</v>
      </c>
      <c r="AB161" s="1" t="s">
        <v>300</v>
      </c>
      <c r="AC161" s="1">
        <v>350</v>
      </c>
      <c r="AD161" s="1"/>
      <c r="AE161" s="1"/>
      <c r="AF161" s="1"/>
      <c r="AG161" s="1"/>
      <c r="AH161" s="1"/>
      <c r="AI161" s="1"/>
      <c r="AJ161" s="1"/>
      <c r="AK161" s="1"/>
      <c r="AL161" s="1"/>
      <c r="AM161" s="1"/>
      <c r="AN161" s="1"/>
      <c r="AO161" s="1"/>
      <c r="AP161" s="1"/>
      <c r="AQ161" s="1"/>
      <c r="AR161" s="1" t="s">
        <v>294</v>
      </c>
      <c r="AS161" s="1"/>
      <c r="AT161" s="1"/>
      <c r="AU161" s="1" t="s">
        <v>294</v>
      </c>
      <c r="AV161" s="1"/>
      <c r="AW161" s="1"/>
      <c r="AX161" s="1" t="s">
        <v>46</v>
      </c>
      <c r="AY161" s="1" t="s">
        <v>1385</v>
      </c>
      <c r="AZ161" s="137"/>
      <c r="BA161" s="1" t="s">
        <v>1067</v>
      </c>
      <c r="BB161" s="1" t="s">
        <v>1400</v>
      </c>
      <c r="BC161" s="1"/>
      <c r="BD161" s="1" t="s">
        <v>1416</v>
      </c>
      <c r="BE161" s="1">
        <v>159</v>
      </c>
    </row>
    <row r="162" spans="1:57" x14ac:dyDescent="0.3">
      <c r="A162" s="136"/>
      <c r="B162" s="136"/>
      <c r="C162" s="136"/>
      <c r="D162" s="136"/>
      <c r="E162" s="149"/>
      <c r="F162" s="136"/>
      <c r="G162" s="136"/>
      <c r="H162" s="136"/>
      <c r="I162" s="136"/>
      <c r="J162" s="136"/>
      <c r="K162" s="136"/>
      <c r="L162" s="136"/>
      <c r="M162" s="136"/>
      <c r="N162" s="137"/>
      <c r="O162" s="137"/>
      <c r="P162" s="137"/>
      <c r="Q162" s="137"/>
      <c r="R162" s="137"/>
      <c r="S162" s="137"/>
      <c r="T162" s="137"/>
      <c r="U162" s="137"/>
      <c r="V162" s="137"/>
      <c r="W162" s="137"/>
      <c r="X162" s="136"/>
      <c r="Y162" s="137"/>
      <c r="Z162" s="136"/>
      <c r="AA162" s="136"/>
      <c r="AB162" s="136"/>
      <c r="AC162" s="136"/>
      <c r="AD162" s="136"/>
      <c r="AE162" s="136"/>
      <c r="AF162" s="136"/>
      <c r="AG162" s="136"/>
      <c r="AH162" s="136"/>
      <c r="AI162" s="136"/>
      <c r="AJ162" s="136"/>
      <c r="AK162" s="136"/>
      <c r="AL162" s="136"/>
      <c r="AM162" s="136"/>
      <c r="AN162" s="136"/>
      <c r="AO162" s="136"/>
      <c r="AP162" s="136"/>
      <c r="AQ162" s="136"/>
      <c r="AR162" s="136"/>
      <c r="AS162" s="136"/>
      <c r="AT162" s="136"/>
      <c r="AU162" s="136"/>
      <c r="AV162" s="136"/>
      <c r="AW162" s="1"/>
      <c r="AX162" s="137"/>
      <c r="AY162" s="137"/>
      <c r="AZ162" s="137"/>
      <c r="BA162" s="137"/>
      <c r="BB162" s="137"/>
      <c r="BC162" s="136"/>
      <c r="BD162" s="136"/>
      <c r="BE162" s="136"/>
    </row>
    <row r="163" spans="1:57" x14ac:dyDescent="0.3">
      <c r="A163" s="136"/>
      <c r="B163" s="136"/>
      <c r="C163" s="136"/>
      <c r="D163" s="136"/>
      <c r="E163" s="149"/>
      <c r="F163" s="136"/>
      <c r="G163" s="136"/>
      <c r="H163" s="136"/>
      <c r="I163" s="136"/>
      <c r="J163" s="136"/>
      <c r="K163" s="136"/>
      <c r="L163" s="136"/>
      <c r="M163" s="136"/>
      <c r="N163" s="137"/>
      <c r="O163" s="137"/>
      <c r="P163" s="137"/>
      <c r="Q163" s="137"/>
      <c r="R163" s="137"/>
      <c r="S163" s="137"/>
      <c r="T163" s="137"/>
      <c r="U163" s="137"/>
      <c r="V163" s="137"/>
      <c r="W163" s="137"/>
      <c r="X163" s="136"/>
      <c r="Y163" s="136"/>
      <c r="Z163" s="136"/>
      <c r="AA163" s="136"/>
      <c r="AB163" s="136"/>
      <c r="AC163" s="136"/>
      <c r="AD163" s="136"/>
      <c r="AE163" s="136"/>
      <c r="AF163" s="136"/>
      <c r="AG163" s="136"/>
      <c r="AH163" s="136"/>
      <c r="AI163" s="137"/>
      <c r="AJ163" s="136"/>
      <c r="AK163" s="136"/>
      <c r="AL163" s="136"/>
      <c r="AM163" s="136"/>
      <c r="AN163" s="136"/>
      <c r="AO163" s="136"/>
      <c r="AP163" s="136"/>
      <c r="AQ163" s="136"/>
      <c r="AR163" s="136"/>
      <c r="AS163" s="136"/>
      <c r="AT163" s="136"/>
      <c r="AU163" s="136"/>
      <c r="AV163" s="136"/>
      <c r="AW163" s="1"/>
      <c r="AX163" s="136"/>
      <c r="AY163" s="136"/>
      <c r="AZ163" s="136"/>
      <c r="BA163" s="136"/>
      <c r="BB163" s="136"/>
      <c r="BC163" s="136"/>
      <c r="BD163" s="136"/>
      <c r="BE163" s="136"/>
    </row>
    <row r="164" spans="1:57" x14ac:dyDescent="0.3">
      <c r="A164" s="136"/>
      <c r="B164" s="136"/>
      <c r="C164" s="136"/>
      <c r="D164" s="136"/>
      <c r="E164" s="149"/>
      <c r="F164" s="136"/>
      <c r="G164" s="136"/>
      <c r="H164" s="136"/>
      <c r="I164" s="136"/>
      <c r="J164" s="136"/>
      <c r="K164" s="136"/>
      <c r="L164" s="136"/>
      <c r="M164" s="136"/>
      <c r="N164" s="137"/>
      <c r="O164" s="137"/>
      <c r="P164" s="137"/>
      <c r="Q164" s="137"/>
      <c r="R164" s="137"/>
      <c r="S164" s="137"/>
      <c r="T164" s="137"/>
      <c r="U164" s="137"/>
      <c r="V164" s="137"/>
      <c r="W164" s="137"/>
      <c r="X164" s="136"/>
      <c r="Y164" s="136"/>
      <c r="Z164" s="136"/>
      <c r="AA164" s="136"/>
      <c r="AB164" s="136"/>
      <c r="AC164" s="136"/>
      <c r="AD164" s="136"/>
      <c r="AE164" s="136"/>
      <c r="AF164" s="136"/>
      <c r="AG164" s="137"/>
      <c r="AH164" s="136"/>
      <c r="AI164" s="136"/>
      <c r="AJ164" s="136"/>
      <c r="AK164" s="136"/>
      <c r="AL164" s="136"/>
      <c r="AM164" s="136"/>
      <c r="AN164" s="136"/>
      <c r="AO164" s="136"/>
      <c r="AP164" s="136"/>
      <c r="AQ164" s="136"/>
      <c r="AR164" s="136"/>
      <c r="AS164" s="136"/>
      <c r="AT164" s="136"/>
      <c r="AU164" s="136"/>
      <c r="AV164" s="136"/>
      <c r="AW164" s="1"/>
      <c r="AX164" s="136"/>
      <c r="AY164" s="136"/>
      <c r="AZ164" s="136"/>
      <c r="BA164" s="136"/>
      <c r="BB164" s="136"/>
      <c r="BC164" s="136"/>
      <c r="BD164" s="136"/>
      <c r="BE164" s="136"/>
    </row>
    <row r="165" spans="1:57" x14ac:dyDescent="0.3">
      <c r="A165" s="136"/>
      <c r="B165" s="136"/>
      <c r="C165" s="136"/>
      <c r="D165" s="136"/>
      <c r="E165" s="149"/>
      <c r="F165" s="136"/>
      <c r="G165" s="136"/>
      <c r="H165" s="136"/>
      <c r="I165" s="136"/>
      <c r="J165" s="136"/>
      <c r="K165" s="136"/>
      <c r="L165" s="136"/>
      <c r="M165" s="136"/>
      <c r="N165" s="137"/>
      <c r="O165" s="137"/>
      <c r="P165" s="137"/>
      <c r="Q165" s="137"/>
      <c r="R165" s="137"/>
      <c r="S165" s="137"/>
      <c r="T165" s="137"/>
      <c r="U165" s="137"/>
      <c r="V165" s="137"/>
      <c r="W165" s="137"/>
      <c r="X165" s="136"/>
      <c r="Y165" s="136"/>
      <c r="Z165" s="136"/>
      <c r="AA165" s="136"/>
      <c r="AB165" s="136"/>
      <c r="AC165" s="136"/>
      <c r="AD165" s="136"/>
      <c r="AE165" s="136"/>
      <c r="AF165" s="136"/>
      <c r="AG165" s="137"/>
      <c r="AH165" s="136"/>
      <c r="AI165" s="137"/>
      <c r="AJ165" s="136"/>
      <c r="AK165" s="136"/>
      <c r="AL165" s="136"/>
      <c r="AM165" s="136"/>
      <c r="AN165" s="136"/>
      <c r="AO165" s="136"/>
      <c r="AP165" s="136"/>
      <c r="AQ165" s="136"/>
      <c r="AR165" s="136"/>
      <c r="AS165" s="136"/>
      <c r="AT165" s="136"/>
      <c r="AU165" s="136"/>
      <c r="AV165" s="136"/>
      <c r="AW165" s="1"/>
      <c r="AX165" s="136"/>
      <c r="AY165" s="136"/>
      <c r="AZ165" s="136"/>
      <c r="BA165" s="136"/>
      <c r="BB165" s="136"/>
      <c r="BC165" s="136"/>
      <c r="BD165" s="136"/>
      <c r="BE165" s="136"/>
    </row>
    <row r="166" spans="1:57" x14ac:dyDescent="0.3">
      <c r="A166" s="136"/>
      <c r="B166" s="136"/>
      <c r="C166" s="136"/>
      <c r="D166" s="136"/>
      <c r="E166" s="149"/>
      <c r="F166" s="136"/>
      <c r="G166" s="136"/>
      <c r="H166" s="136"/>
      <c r="I166" s="136"/>
      <c r="J166" s="136"/>
      <c r="K166" s="136"/>
      <c r="L166" s="136"/>
      <c r="M166" s="136"/>
      <c r="N166" s="137"/>
      <c r="O166" s="137"/>
      <c r="P166" s="137"/>
      <c r="Q166" s="137"/>
      <c r="R166" s="137"/>
      <c r="S166" s="137"/>
      <c r="T166" s="137"/>
      <c r="U166" s="137"/>
      <c r="V166" s="137"/>
      <c r="W166" s="137"/>
      <c r="X166" s="136"/>
      <c r="Y166" s="136"/>
      <c r="Z166" s="136"/>
      <c r="AA166" s="136"/>
      <c r="AB166" s="136"/>
      <c r="AC166" s="137"/>
      <c r="AD166" s="136"/>
      <c r="AE166" s="136"/>
      <c r="AF166" s="136"/>
      <c r="AG166" s="136"/>
      <c r="AH166" s="136"/>
      <c r="AI166" s="137"/>
      <c r="AJ166" s="136"/>
      <c r="AK166" s="136"/>
      <c r="AL166" s="136"/>
      <c r="AM166" s="136"/>
      <c r="AN166" s="136"/>
      <c r="AO166" s="136"/>
      <c r="AP166" s="136"/>
      <c r="AQ166" s="136"/>
      <c r="AR166" s="136"/>
      <c r="AS166" s="136"/>
      <c r="AT166" s="136"/>
      <c r="AU166" s="136"/>
      <c r="AV166" s="136"/>
      <c r="AW166" s="1"/>
      <c r="AX166" s="136"/>
      <c r="AY166" s="136"/>
      <c r="AZ166" s="136"/>
      <c r="BA166" s="136"/>
      <c r="BB166" s="136"/>
      <c r="BC166" s="136"/>
      <c r="BD166" s="136"/>
      <c r="BE166" s="136"/>
    </row>
    <row r="167" spans="1:57" x14ac:dyDescent="0.3">
      <c r="A167" s="136"/>
      <c r="B167" s="136"/>
      <c r="C167" s="136"/>
      <c r="D167" s="136"/>
      <c r="E167" s="149"/>
      <c r="F167" s="136"/>
      <c r="G167" s="136"/>
      <c r="H167" s="136"/>
      <c r="I167" s="136"/>
      <c r="J167" s="136"/>
      <c r="K167" s="136"/>
      <c r="L167" s="136"/>
      <c r="M167" s="136"/>
      <c r="N167" s="137"/>
      <c r="O167" s="137"/>
      <c r="P167" s="137"/>
      <c r="Q167" s="137"/>
      <c r="R167" s="137"/>
      <c r="S167" s="137"/>
      <c r="T167" s="137"/>
      <c r="U167" s="137"/>
      <c r="V167" s="137"/>
      <c r="W167" s="137"/>
      <c r="X167" s="136"/>
      <c r="Y167" s="136"/>
      <c r="Z167" s="136"/>
      <c r="AA167" s="136"/>
      <c r="AB167" s="136"/>
      <c r="AC167" s="137"/>
      <c r="AD167" s="136"/>
      <c r="AE167" s="136"/>
      <c r="AF167" s="136"/>
      <c r="AG167" s="136"/>
      <c r="AH167" s="136"/>
      <c r="AI167" s="136"/>
      <c r="AJ167" s="136"/>
      <c r="AK167" s="136"/>
      <c r="AL167" s="136"/>
      <c r="AM167" s="136"/>
      <c r="AN167" s="136"/>
      <c r="AO167" s="136"/>
      <c r="AP167" s="136"/>
      <c r="AQ167" s="136"/>
      <c r="AR167" s="136"/>
      <c r="AS167" s="136"/>
      <c r="AT167" s="136"/>
      <c r="AU167" s="136"/>
      <c r="AV167" s="136"/>
      <c r="AW167" s="1"/>
      <c r="AX167" s="136"/>
      <c r="AY167" s="136"/>
      <c r="AZ167" s="136"/>
      <c r="BA167" s="136"/>
      <c r="BB167" s="136"/>
      <c r="BC167" s="136"/>
      <c r="BD167" s="136"/>
      <c r="BE167" s="136"/>
    </row>
    <row r="168" spans="1:57" x14ac:dyDescent="0.3">
      <c r="A168" s="136"/>
      <c r="B168" s="136"/>
      <c r="C168" s="136"/>
      <c r="D168" s="136"/>
      <c r="E168" s="149"/>
      <c r="F168" s="136"/>
      <c r="G168" s="136"/>
      <c r="H168" s="136"/>
      <c r="I168" s="136"/>
      <c r="J168" s="136"/>
      <c r="K168" s="136"/>
      <c r="L168" s="136"/>
      <c r="M168" s="136"/>
      <c r="N168" s="137"/>
      <c r="O168" s="137"/>
      <c r="P168" s="137"/>
      <c r="Q168" s="137"/>
      <c r="R168" s="137"/>
      <c r="S168" s="137"/>
      <c r="T168" s="137"/>
      <c r="U168" s="137"/>
      <c r="V168" s="137"/>
      <c r="W168" s="137"/>
      <c r="X168" s="136"/>
      <c r="Y168" s="136"/>
      <c r="Z168" s="136"/>
      <c r="AA168" s="136"/>
      <c r="AB168" s="136"/>
      <c r="AC168" s="137"/>
      <c r="AD168" s="136"/>
      <c r="AE168" s="136"/>
      <c r="AF168" s="136"/>
      <c r="AG168" s="136"/>
      <c r="AH168" s="136"/>
      <c r="AI168" s="136"/>
      <c r="AJ168" s="136"/>
      <c r="AK168" s="136"/>
      <c r="AL168" s="136"/>
      <c r="AM168" s="136"/>
      <c r="AN168" s="136"/>
      <c r="AO168" s="136"/>
      <c r="AP168" s="136"/>
      <c r="AQ168" s="136"/>
      <c r="AR168" s="136"/>
      <c r="AS168" s="136"/>
      <c r="AT168" s="136"/>
      <c r="AU168" s="136"/>
      <c r="AV168" s="136"/>
      <c r="AW168" s="1"/>
      <c r="AX168" s="136"/>
      <c r="AY168" s="136"/>
      <c r="AZ168" s="136"/>
      <c r="BA168" s="136"/>
      <c r="BB168" s="136"/>
      <c r="BC168" s="136"/>
      <c r="BD168" s="136"/>
      <c r="BE168" s="136"/>
    </row>
    <row r="169" spans="1:57" x14ac:dyDescent="0.3">
      <c r="A169" s="136"/>
      <c r="B169" s="136"/>
      <c r="C169" s="136"/>
      <c r="D169" s="136"/>
      <c r="E169" s="149"/>
      <c r="F169" s="136"/>
      <c r="G169" s="136"/>
      <c r="H169" s="136"/>
      <c r="I169" s="136"/>
      <c r="J169" s="136"/>
      <c r="K169" s="136"/>
      <c r="L169" s="136"/>
      <c r="M169" s="136"/>
      <c r="N169" s="137"/>
      <c r="O169" s="137"/>
      <c r="P169" s="137"/>
      <c r="Q169" s="137"/>
      <c r="R169" s="137"/>
      <c r="S169" s="137"/>
      <c r="T169" s="137"/>
      <c r="U169" s="137"/>
      <c r="V169" s="137"/>
      <c r="W169" s="137"/>
      <c r="X169" s="136"/>
      <c r="Y169" s="136"/>
      <c r="Z169" s="136"/>
      <c r="AA169" s="136"/>
      <c r="AB169" s="136"/>
      <c r="AC169" s="137"/>
      <c r="AD169" s="136"/>
      <c r="AE169" s="136"/>
      <c r="AF169" s="136"/>
      <c r="AG169" s="136"/>
      <c r="AH169" s="136"/>
      <c r="AI169" s="136"/>
      <c r="AJ169" s="136"/>
      <c r="AK169" s="136"/>
      <c r="AL169" s="136"/>
      <c r="AM169" s="136"/>
      <c r="AN169" s="136"/>
      <c r="AO169" s="136"/>
      <c r="AP169" s="136"/>
      <c r="AQ169" s="136"/>
      <c r="AR169" s="136"/>
      <c r="AS169" s="136"/>
      <c r="AT169" s="136"/>
      <c r="AU169" s="136"/>
      <c r="AV169" s="136"/>
      <c r="AW169" s="1"/>
      <c r="AX169" s="136"/>
      <c r="AY169" s="136"/>
      <c r="AZ169" s="136"/>
      <c r="BA169" s="136"/>
      <c r="BB169" s="136"/>
      <c r="BC169" s="136"/>
      <c r="BD169" s="136"/>
      <c r="BE169" s="136"/>
    </row>
    <row r="170" spans="1:57" x14ac:dyDescent="0.3">
      <c r="A170" s="136"/>
      <c r="B170" s="136"/>
      <c r="C170" s="136"/>
      <c r="D170" s="136"/>
      <c r="E170" s="149"/>
      <c r="F170" s="136"/>
      <c r="G170" s="136"/>
      <c r="H170" s="136"/>
      <c r="I170" s="136"/>
      <c r="J170" s="136"/>
      <c r="K170" s="136"/>
      <c r="L170" s="136"/>
      <c r="M170" s="136"/>
      <c r="N170" s="137"/>
      <c r="O170" s="137"/>
      <c r="P170" s="137"/>
      <c r="Q170" s="137"/>
      <c r="R170" s="137"/>
      <c r="S170" s="137"/>
      <c r="T170" s="137"/>
      <c r="U170" s="137"/>
      <c r="V170" s="137"/>
      <c r="W170" s="137"/>
      <c r="X170" s="136"/>
      <c r="Y170" s="136"/>
      <c r="Z170" s="136"/>
      <c r="AA170" s="136"/>
      <c r="AB170" s="136"/>
      <c r="AC170" s="136"/>
      <c r="AD170" s="136"/>
      <c r="AE170" s="136"/>
      <c r="AF170" s="136"/>
      <c r="AG170" s="136"/>
      <c r="AH170" s="136"/>
      <c r="AI170" s="137"/>
      <c r="AJ170" s="136"/>
      <c r="AK170" s="136"/>
      <c r="AL170" s="136"/>
      <c r="AM170" s="136"/>
      <c r="AN170" s="136"/>
      <c r="AO170" s="136"/>
      <c r="AP170" s="136"/>
      <c r="AQ170" s="136"/>
      <c r="AR170" s="136"/>
      <c r="AS170" s="136"/>
      <c r="AT170" s="136"/>
      <c r="AU170" s="136"/>
      <c r="AV170" s="136"/>
      <c r="AW170" s="1"/>
      <c r="AX170" s="136"/>
      <c r="AY170" s="136"/>
      <c r="AZ170" s="136"/>
      <c r="BA170" s="136"/>
      <c r="BB170" s="136"/>
      <c r="BC170" s="136"/>
      <c r="BD170" s="136"/>
      <c r="BE170" s="136"/>
    </row>
    <row r="171" spans="1:57" x14ac:dyDescent="0.35">
      <c r="A171" s="136"/>
      <c r="B171" s="136"/>
      <c r="C171" s="136"/>
      <c r="D171" s="136"/>
      <c r="E171" s="149"/>
      <c r="F171" s="136"/>
      <c r="G171" s="136"/>
      <c r="H171" s="136"/>
      <c r="I171" s="136"/>
      <c r="J171" s="136"/>
      <c r="K171" s="136"/>
      <c r="L171" s="136"/>
      <c r="M171" s="136"/>
      <c r="N171" s="137"/>
      <c r="O171" s="137"/>
      <c r="P171" s="137"/>
      <c r="Q171" s="137"/>
      <c r="R171" s="137"/>
      <c r="S171" s="137"/>
      <c r="T171" s="137"/>
      <c r="U171" s="137"/>
      <c r="V171" s="137"/>
      <c r="W171" s="137"/>
      <c r="X171" s="136"/>
      <c r="Y171" s="136"/>
      <c r="Z171" s="136"/>
      <c r="AA171" s="136"/>
      <c r="AB171" s="136"/>
      <c r="AC171" s="136"/>
      <c r="AD171" s="136"/>
      <c r="AE171" s="136"/>
      <c r="AF171" s="136"/>
      <c r="AG171" s="137"/>
      <c r="AH171" s="136"/>
      <c r="AI171" s="136"/>
      <c r="AJ171" s="136"/>
      <c r="AK171" s="136"/>
      <c r="AL171" s="136"/>
      <c r="AM171" s="136"/>
      <c r="AN171" s="136"/>
      <c r="AO171" s="136"/>
      <c r="AP171" s="136"/>
      <c r="AQ171" s="136"/>
      <c r="AR171" s="136"/>
      <c r="AS171" s="136"/>
      <c r="AT171" s="136"/>
      <c r="AU171" s="137"/>
      <c r="AV171" s="137"/>
      <c r="AW171" s="136"/>
      <c r="AX171" s="136"/>
      <c r="AY171" s="136"/>
      <c r="AZ171" s="136"/>
      <c r="BA171" s="136"/>
      <c r="BB171" s="136"/>
      <c r="BC171" s="136"/>
      <c r="BD171" s="136"/>
      <c r="BE171" s="136"/>
    </row>
    <row r="172" spans="1:57" x14ac:dyDescent="0.35">
      <c r="A172" s="136"/>
      <c r="B172" s="136"/>
      <c r="C172" s="136"/>
      <c r="D172" s="136"/>
      <c r="E172" s="149"/>
      <c r="F172" s="136"/>
      <c r="G172" s="136"/>
      <c r="H172" s="136"/>
      <c r="I172" s="136"/>
      <c r="J172" s="136"/>
      <c r="K172" s="136"/>
      <c r="L172" s="136"/>
      <c r="M172" s="136"/>
      <c r="N172" s="137"/>
      <c r="O172" s="137"/>
      <c r="P172" s="137"/>
      <c r="Q172" s="137"/>
      <c r="R172" s="137"/>
      <c r="S172" s="137"/>
      <c r="T172" s="137"/>
      <c r="U172" s="137"/>
      <c r="V172" s="137"/>
      <c r="W172" s="137"/>
      <c r="X172" s="136"/>
      <c r="Y172" s="136"/>
      <c r="Z172" s="136"/>
      <c r="AA172" s="136"/>
      <c r="AB172" s="136"/>
      <c r="AC172" s="136"/>
      <c r="AD172" s="136"/>
      <c r="AE172" s="136"/>
      <c r="AF172" s="136"/>
      <c r="AG172" s="137"/>
      <c r="AH172" s="136"/>
      <c r="AI172" s="137"/>
      <c r="AJ172" s="136"/>
      <c r="AK172" s="136"/>
      <c r="AL172" s="136"/>
      <c r="AM172" s="136"/>
      <c r="AN172" s="136"/>
      <c r="AO172" s="136"/>
      <c r="AP172" s="136"/>
      <c r="AQ172" s="136"/>
      <c r="AR172" s="136"/>
      <c r="AS172" s="136"/>
      <c r="AT172" s="136"/>
      <c r="AU172" s="136"/>
      <c r="AV172" s="136"/>
      <c r="AW172" s="136"/>
      <c r="AX172" s="136"/>
      <c r="AY172" s="136"/>
      <c r="AZ172" s="136"/>
      <c r="BA172" s="136"/>
      <c r="BB172" s="136"/>
      <c r="BC172" s="136"/>
      <c r="BD172" s="136"/>
      <c r="BE172" s="136"/>
    </row>
    <row r="173" spans="1:57" x14ac:dyDescent="0.35">
      <c r="A173" s="136"/>
      <c r="B173" s="136"/>
      <c r="C173" s="136"/>
      <c r="D173" s="136"/>
      <c r="E173" s="149"/>
      <c r="F173" s="136"/>
      <c r="G173" s="136"/>
      <c r="H173" s="136"/>
      <c r="I173" s="136"/>
      <c r="J173" s="136"/>
      <c r="K173" s="136"/>
      <c r="L173" s="136"/>
      <c r="M173" s="136"/>
      <c r="N173" s="137"/>
      <c r="O173" s="137"/>
      <c r="P173" s="137"/>
      <c r="Q173" s="137"/>
      <c r="R173" s="137"/>
      <c r="S173" s="137"/>
      <c r="T173" s="137"/>
      <c r="U173" s="137"/>
      <c r="V173" s="137"/>
      <c r="W173" s="137"/>
      <c r="X173" s="136"/>
      <c r="Y173" s="136"/>
      <c r="Z173" s="136"/>
      <c r="AA173" s="136"/>
      <c r="AB173" s="136"/>
      <c r="AC173" s="137"/>
      <c r="AD173" s="136"/>
      <c r="AE173" s="136"/>
      <c r="AF173" s="136"/>
      <c r="AG173" s="137"/>
      <c r="AH173" s="136"/>
      <c r="AI173" s="137"/>
      <c r="AJ173" s="136"/>
      <c r="AK173" s="136"/>
      <c r="AL173" s="136"/>
      <c r="AM173" s="136"/>
      <c r="AN173" s="136"/>
      <c r="AO173" s="136"/>
      <c r="AP173" s="136"/>
      <c r="AQ173" s="136"/>
      <c r="AR173" s="136"/>
      <c r="AS173" s="136"/>
      <c r="AT173" s="136"/>
      <c r="AU173" s="137"/>
      <c r="AV173" s="137"/>
      <c r="AW173" s="137"/>
      <c r="AX173" s="137"/>
      <c r="AY173" s="137"/>
      <c r="AZ173" s="137"/>
      <c r="BA173" s="137"/>
      <c r="BB173" s="137"/>
      <c r="BC173" s="136"/>
      <c r="BD173" s="136"/>
      <c r="BE173" s="136"/>
    </row>
    <row r="174" spans="1:57" x14ac:dyDescent="0.35">
      <c r="A174" s="136"/>
      <c r="B174" s="136"/>
      <c r="C174" s="136"/>
      <c r="D174" s="136"/>
      <c r="E174" s="149"/>
      <c r="F174" s="136"/>
      <c r="G174" s="136"/>
      <c r="H174" s="136"/>
      <c r="I174" s="136"/>
      <c r="J174" s="136"/>
      <c r="K174" s="136"/>
      <c r="L174" s="136"/>
      <c r="M174" s="136"/>
      <c r="N174" s="137"/>
      <c r="O174" s="137"/>
      <c r="P174" s="137"/>
      <c r="Q174" s="137"/>
      <c r="R174" s="137"/>
      <c r="S174" s="137"/>
      <c r="T174" s="137"/>
      <c r="U174" s="137"/>
      <c r="V174" s="137"/>
      <c r="W174" s="137"/>
      <c r="X174" s="136"/>
      <c r="Y174" s="136"/>
      <c r="Z174" s="136"/>
      <c r="AA174" s="136"/>
      <c r="AB174" s="136"/>
      <c r="AC174" s="136"/>
      <c r="AD174" s="136"/>
      <c r="AE174" s="136"/>
      <c r="AF174" s="136"/>
      <c r="AG174" s="136"/>
      <c r="AH174" s="136"/>
      <c r="AI174" s="136"/>
      <c r="AJ174" s="136"/>
      <c r="AK174" s="136"/>
      <c r="AL174" s="136"/>
      <c r="AM174" s="136"/>
      <c r="AN174" s="136"/>
      <c r="AO174" s="137"/>
      <c r="AP174" s="136"/>
      <c r="AQ174" s="137"/>
      <c r="AR174" s="136"/>
      <c r="AS174" s="136"/>
      <c r="AT174" s="136"/>
      <c r="AU174" s="137"/>
      <c r="AV174" s="137"/>
      <c r="AW174" s="137"/>
      <c r="AX174" s="137"/>
      <c r="AY174" s="137"/>
      <c r="AZ174" s="137"/>
      <c r="BA174" s="137"/>
      <c r="BB174" s="137"/>
      <c r="BC174" s="136"/>
      <c r="BD174" s="136"/>
      <c r="BE174" s="136"/>
    </row>
    <row r="175" spans="1:57" x14ac:dyDescent="0.35">
      <c r="A175" s="136"/>
      <c r="B175" s="136"/>
      <c r="C175" s="136"/>
      <c r="D175" s="136"/>
      <c r="E175" s="149"/>
      <c r="F175" s="136"/>
      <c r="G175" s="136"/>
      <c r="H175" s="136"/>
      <c r="I175" s="136"/>
      <c r="J175" s="136"/>
      <c r="K175" s="136"/>
      <c r="L175" s="136"/>
      <c r="M175" s="136"/>
      <c r="N175" s="137"/>
      <c r="O175" s="137"/>
      <c r="P175" s="137"/>
      <c r="Q175" s="137"/>
      <c r="R175" s="137"/>
      <c r="S175" s="137"/>
      <c r="T175" s="137"/>
      <c r="U175" s="137"/>
      <c r="V175" s="137"/>
      <c r="W175" s="137"/>
      <c r="X175" s="136"/>
      <c r="Y175" s="137"/>
      <c r="Z175" s="136"/>
      <c r="AA175" s="137"/>
      <c r="AB175" s="136"/>
      <c r="AC175" s="136"/>
      <c r="AD175" s="136"/>
      <c r="AE175" s="136"/>
      <c r="AF175" s="136"/>
      <c r="AG175" s="137"/>
      <c r="AH175" s="136"/>
      <c r="AI175" s="137"/>
      <c r="AJ175" s="136"/>
      <c r="AK175" s="136"/>
      <c r="AL175" s="136"/>
      <c r="AM175" s="136"/>
      <c r="AN175" s="136"/>
      <c r="AO175" s="136"/>
      <c r="AP175" s="136"/>
      <c r="AQ175" s="136"/>
      <c r="AR175" s="136"/>
      <c r="AS175" s="136"/>
      <c r="AT175" s="136"/>
      <c r="AU175" s="137"/>
      <c r="AV175" s="137"/>
      <c r="AW175" s="137"/>
      <c r="AX175" s="137"/>
      <c r="AY175" s="137"/>
      <c r="AZ175" s="137"/>
      <c r="BA175" s="137"/>
      <c r="BB175" s="137"/>
      <c r="BC175" s="136"/>
      <c r="BD175" s="136"/>
      <c r="BE175" s="136"/>
    </row>
    <row r="176" spans="1:57" x14ac:dyDescent="0.35">
      <c r="A176" s="136"/>
      <c r="B176" s="136"/>
      <c r="C176" s="136"/>
      <c r="D176" s="136"/>
      <c r="E176" s="149"/>
      <c r="F176" s="136"/>
      <c r="G176" s="136"/>
      <c r="H176" s="136"/>
      <c r="I176" s="136"/>
      <c r="J176" s="136"/>
      <c r="K176" s="136"/>
      <c r="L176" s="136"/>
      <c r="M176" s="136"/>
      <c r="N176" s="137"/>
      <c r="O176" s="137"/>
      <c r="P176" s="137"/>
      <c r="Q176" s="137"/>
      <c r="R176" s="137"/>
      <c r="S176" s="137"/>
      <c r="T176" s="137"/>
      <c r="U176" s="137"/>
      <c r="V176" s="137"/>
      <c r="W176" s="137"/>
      <c r="X176" s="136"/>
      <c r="Y176" s="137"/>
      <c r="Z176" s="136"/>
      <c r="AA176" s="136"/>
      <c r="AB176" s="136"/>
      <c r="AC176" s="136"/>
      <c r="AD176" s="136"/>
      <c r="AE176" s="136"/>
      <c r="AF176" s="136"/>
      <c r="AG176" s="137"/>
      <c r="AH176" s="136"/>
      <c r="AI176" s="137"/>
      <c r="AJ176" s="136"/>
      <c r="AK176" s="136"/>
      <c r="AL176" s="136"/>
      <c r="AM176" s="136"/>
      <c r="AN176" s="136"/>
      <c r="AO176" s="136"/>
      <c r="AP176" s="136"/>
      <c r="AQ176" s="136"/>
      <c r="AR176" s="136"/>
      <c r="AS176" s="136"/>
      <c r="AT176" s="136"/>
      <c r="AU176" s="137"/>
      <c r="AV176" s="137"/>
      <c r="AW176" s="137"/>
      <c r="AX176" s="137"/>
      <c r="AY176" s="137"/>
      <c r="AZ176" s="137"/>
      <c r="BA176" s="137"/>
      <c r="BB176" s="137"/>
      <c r="BC176" s="136"/>
      <c r="BD176" s="136"/>
      <c r="BE176" s="136"/>
    </row>
    <row r="177" spans="1:57" x14ac:dyDescent="0.35">
      <c r="A177" s="136"/>
      <c r="B177" s="136"/>
      <c r="C177" s="136"/>
      <c r="D177" s="136"/>
      <c r="E177" s="149"/>
      <c r="F177" s="136"/>
      <c r="G177" s="136"/>
      <c r="H177" s="136"/>
      <c r="I177" s="136"/>
      <c r="J177" s="136"/>
      <c r="K177" s="136"/>
      <c r="L177" s="136"/>
      <c r="M177" s="136"/>
      <c r="N177" s="137"/>
      <c r="O177" s="137"/>
      <c r="P177" s="137"/>
      <c r="Q177" s="137"/>
      <c r="R177" s="137"/>
      <c r="S177" s="137"/>
      <c r="T177" s="137"/>
      <c r="U177" s="137"/>
      <c r="V177" s="137"/>
      <c r="W177" s="137"/>
      <c r="X177" s="136"/>
      <c r="Y177" s="136"/>
      <c r="Z177" s="136"/>
      <c r="AA177" s="136"/>
      <c r="AB177" s="136"/>
      <c r="AC177" s="136"/>
      <c r="AD177" s="136"/>
      <c r="AE177" s="136"/>
      <c r="AF177" s="136"/>
      <c r="AG177" s="136"/>
      <c r="AH177" s="136"/>
      <c r="AI177" s="136"/>
      <c r="AJ177" s="136"/>
      <c r="AK177" s="136"/>
      <c r="AL177" s="136"/>
      <c r="AM177" s="136"/>
      <c r="AN177" s="136"/>
      <c r="AO177" s="136"/>
      <c r="AP177" s="136"/>
      <c r="AQ177" s="136"/>
      <c r="AR177" s="136"/>
      <c r="AS177" s="136"/>
      <c r="AT177" s="136"/>
      <c r="AU177" s="137"/>
      <c r="AV177" s="137"/>
      <c r="AW177" s="137"/>
      <c r="AX177" s="137"/>
      <c r="AY177" s="137"/>
      <c r="AZ177" s="137"/>
      <c r="BA177" s="137"/>
      <c r="BB177" s="137"/>
      <c r="BC177" s="136"/>
      <c r="BD177" s="136"/>
      <c r="BE177" s="136"/>
    </row>
    <row r="178" spans="1:57" x14ac:dyDescent="0.35">
      <c r="A178" s="136"/>
      <c r="B178" s="136"/>
      <c r="C178" s="136"/>
      <c r="D178" s="136"/>
      <c r="E178" s="149"/>
      <c r="F178" s="136"/>
      <c r="G178" s="136"/>
      <c r="H178" s="136"/>
      <c r="I178" s="136"/>
      <c r="J178" s="136"/>
      <c r="K178" s="136"/>
      <c r="L178" s="136"/>
      <c r="M178" s="136"/>
      <c r="N178" s="137"/>
      <c r="O178" s="137"/>
      <c r="P178" s="137"/>
      <c r="Q178" s="137"/>
      <c r="R178" s="137"/>
      <c r="S178" s="137"/>
      <c r="T178" s="137"/>
      <c r="U178" s="137"/>
      <c r="V178" s="137"/>
      <c r="W178" s="137"/>
      <c r="X178" s="136"/>
      <c r="Y178" s="137"/>
      <c r="Z178" s="136"/>
      <c r="AA178" s="136"/>
      <c r="AB178" s="136"/>
      <c r="AC178" s="137"/>
      <c r="AD178" s="136"/>
      <c r="AE178" s="136"/>
      <c r="AF178" s="136"/>
      <c r="AG178" s="136"/>
      <c r="AH178" s="136"/>
      <c r="AI178" s="136"/>
      <c r="AJ178" s="136"/>
      <c r="AK178" s="137"/>
      <c r="AL178" s="136"/>
      <c r="AM178" s="137"/>
      <c r="AN178" s="136"/>
      <c r="AO178" s="136"/>
      <c r="AP178" s="136"/>
      <c r="AQ178" s="136"/>
      <c r="AR178" s="136"/>
      <c r="AS178" s="136"/>
      <c r="AT178" s="136"/>
      <c r="AU178" s="136"/>
      <c r="AV178" s="136"/>
      <c r="AW178" s="136"/>
      <c r="AX178" s="136"/>
      <c r="AY178" s="136"/>
      <c r="AZ178" s="136"/>
      <c r="BA178" s="136"/>
      <c r="BB178" s="136"/>
      <c r="BC178" s="136"/>
      <c r="BD178" s="136"/>
      <c r="BE178" s="136"/>
    </row>
    <row r="179" spans="1:57" x14ac:dyDescent="0.35">
      <c r="A179" s="136"/>
      <c r="B179" s="136"/>
      <c r="C179" s="136"/>
      <c r="D179" s="136"/>
      <c r="E179" s="149"/>
      <c r="F179" s="136"/>
      <c r="G179" s="136"/>
      <c r="H179" s="136"/>
      <c r="I179" s="136"/>
      <c r="J179" s="136"/>
      <c r="K179" s="136"/>
      <c r="L179" s="136"/>
      <c r="M179" s="136"/>
      <c r="N179" s="137"/>
      <c r="O179" s="137"/>
      <c r="P179" s="137"/>
      <c r="Q179" s="137"/>
      <c r="R179" s="137"/>
      <c r="S179" s="137"/>
      <c r="T179" s="137"/>
      <c r="U179" s="137"/>
      <c r="V179" s="137"/>
      <c r="W179" s="137"/>
      <c r="X179" s="136"/>
      <c r="Y179" s="136"/>
      <c r="Z179" s="136"/>
      <c r="AA179" s="136"/>
      <c r="AB179" s="136"/>
      <c r="AC179" s="137"/>
      <c r="AD179" s="136"/>
      <c r="AE179" s="136"/>
      <c r="AF179" s="136"/>
      <c r="AG179" s="136"/>
      <c r="AH179" s="136"/>
      <c r="AI179" s="136"/>
      <c r="AJ179" s="136"/>
      <c r="AK179" s="137"/>
      <c r="AL179" s="136"/>
      <c r="AM179" s="137"/>
      <c r="AN179" s="136"/>
      <c r="AO179" s="136"/>
      <c r="AP179" s="136"/>
      <c r="AQ179" s="137"/>
      <c r="AR179" s="136"/>
      <c r="AS179" s="136"/>
      <c r="AT179" s="136"/>
      <c r="AU179" s="136"/>
      <c r="AV179" s="136"/>
      <c r="AW179" s="137"/>
      <c r="AX179" s="137"/>
      <c r="AY179" s="137"/>
      <c r="AZ179" s="137"/>
      <c r="BA179" s="137"/>
      <c r="BB179" s="137"/>
      <c r="BC179" s="136"/>
      <c r="BD179" s="136"/>
      <c r="BE179" s="136"/>
    </row>
    <row r="180" spans="1:57" x14ac:dyDescent="0.35">
      <c r="A180" s="136"/>
      <c r="B180" s="136"/>
      <c r="C180" s="136"/>
      <c r="D180" s="136"/>
      <c r="E180" s="149"/>
      <c r="F180" s="136"/>
      <c r="G180" s="136"/>
      <c r="H180" s="136"/>
      <c r="I180" s="136"/>
      <c r="J180" s="136"/>
      <c r="K180" s="136"/>
      <c r="L180" s="136"/>
      <c r="M180" s="136"/>
      <c r="N180" s="137"/>
      <c r="O180" s="137"/>
      <c r="P180" s="137"/>
      <c r="Q180" s="137"/>
      <c r="R180" s="137"/>
      <c r="S180" s="137"/>
      <c r="T180" s="137"/>
      <c r="U180" s="137"/>
      <c r="V180" s="137"/>
      <c r="W180" s="137"/>
      <c r="X180" s="136"/>
      <c r="Y180" s="136"/>
      <c r="Z180" s="136"/>
      <c r="AA180" s="136"/>
      <c r="AB180" s="136"/>
      <c r="AC180" s="136"/>
      <c r="AD180" s="136"/>
      <c r="AE180" s="136"/>
      <c r="AF180" s="136"/>
      <c r="AG180" s="136"/>
      <c r="AH180" s="136"/>
      <c r="AI180" s="136"/>
      <c r="AJ180" s="136"/>
      <c r="AK180" s="137"/>
      <c r="AL180" s="136"/>
      <c r="AM180" s="137"/>
      <c r="AN180" s="136"/>
      <c r="AO180" s="136"/>
      <c r="AP180" s="136"/>
      <c r="AQ180" s="137"/>
      <c r="AR180" s="136"/>
      <c r="AS180" s="136"/>
      <c r="AT180" s="136"/>
      <c r="AU180" s="137"/>
      <c r="AV180" s="137"/>
      <c r="AW180" s="137"/>
      <c r="AX180" s="137"/>
      <c r="AY180" s="137"/>
      <c r="AZ180" s="137"/>
      <c r="BA180" s="137"/>
      <c r="BB180" s="137"/>
      <c r="BC180" s="136"/>
      <c r="BD180" s="136"/>
      <c r="BE180" s="136"/>
    </row>
    <row r="181" spans="1:57" x14ac:dyDescent="0.35">
      <c r="A181" s="136"/>
      <c r="B181" s="136"/>
      <c r="C181" s="136"/>
      <c r="D181" s="136"/>
      <c r="E181" s="149"/>
      <c r="F181" s="136"/>
      <c r="G181" s="136"/>
      <c r="H181" s="136"/>
      <c r="I181" s="136"/>
      <c r="J181" s="136"/>
      <c r="K181" s="136"/>
      <c r="L181" s="136"/>
      <c r="M181" s="136"/>
      <c r="N181" s="137"/>
      <c r="O181" s="137"/>
      <c r="P181" s="137"/>
      <c r="Q181" s="137"/>
      <c r="R181" s="137"/>
      <c r="S181" s="137"/>
      <c r="T181" s="137"/>
      <c r="U181" s="137"/>
      <c r="V181" s="137"/>
      <c r="W181" s="137"/>
      <c r="X181" s="136"/>
      <c r="Y181" s="136"/>
      <c r="Z181" s="136"/>
      <c r="AA181" s="136"/>
      <c r="AB181" s="136"/>
      <c r="AC181" s="136"/>
      <c r="AD181" s="136"/>
      <c r="AE181" s="137"/>
      <c r="AF181" s="136"/>
      <c r="AG181" s="136"/>
      <c r="AH181" s="136"/>
      <c r="AI181" s="136"/>
      <c r="AJ181" s="136"/>
      <c r="AK181" s="136"/>
      <c r="AL181" s="136"/>
      <c r="AM181" s="136"/>
      <c r="AN181" s="136"/>
      <c r="AO181" s="136"/>
      <c r="AP181" s="136"/>
      <c r="AQ181" s="136"/>
      <c r="AR181" s="136"/>
      <c r="AS181" s="136"/>
      <c r="AT181" s="136"/>
      <c r="AU181" s="136"/>
      <c r="AV181" s="136"/>
      <c r="AW181" s="137"/>
      <c r="AX181" s="137"/>
      <c r="AY181" s="137"/>
      <c r="AZ181" s="137"/>
      <c r="BA181" s="137"/>
      <c r="BB181" s="137"/>
      <c r="BC181" s="136"/>
      <c r="BD181" s="136"/>
      <c r="BE181" s="136"/>
    </row>
    <row r="182" spans="1:57" x14ac:dyDescent="0.35">
      <c r="A182" s="136"/>
      <c r="B182" s="136"/>
      <c r="C182" s="136"/>
      <c r="D182" s="136"/>
      <c r="E182" s="149"/>
      <c r="F182" s="136"/>
      <c r="G182" s="136"/>
      <c r="H182" s="136"/>
      <c r="I182" s="136"/>
      <c r="J182" s="136"/>
      <c r="K182" s="136"/>
      <c r="L182" s="136"/>
      <c r="M182" s="136"/>
      <c r="N182" s="137"/>
      <c r="O182" s="137"/>
      <c r="P182" s="137"/>
      <c r="Q182" s="137"/>
      <c r="R182" s="137"/>
      <c r="S182" s="137"/>
      <c r="T182" s="137"/>
      <c r="U182" s="137"/>
      <c r="V182" s="137"/>
      <c r="W182" s="137"/>
      <c r="X182" s="136"/>
      <c r="Y182" s="136"/>
      <c r="Z182" s="136"/>
      <c r="AA182" s="136"/>
      <c r="AB182" s="136"/>
      <c r="AC182" s="136"/>
      <c r="AD182" s="136"/>
      <c r="AE182" s="137"/>
      <c r="AF182" s="136"/>
      <c r="AG182" s="136"/>
      <c r="AH182" s="136"/>
      <c r="AI182" s="136"/>
      <c r="AJ182" s="136"/>
      <c r="AK182" s="136"/>
      <c r="AL182" s="136"/>
      <c r="AM182" s="136"/>
      <c r="AN182" s="136"/>
      <c r="AO182" s="136"/>
      <c r="AP182" s="136"/>
      <c r="AQ182" s="136"/>
      <c r="AR182" s="136"/>
      <c r="AS182" s="136"/>
      <c r="AT182" s="136"/>
      <c r="AU182" s="137"/>
      <c r="AV182" s="137"/>
      <c r="AW182" s="137"/>
      <c r="AX182" s="137"/>
      <c r="AY182" s="137"/>
      <c r="AZ182" s="137"/>
      <c r="BA182" s="137"/>
      <c r="BB182" s="137"/>
      <c r="BC182" s="136"/>
      <c r="BD182" s="136"/>
      <c r="BE182" s="136"/>
    </row>
    <row r="183" spans="1:57" x14ac:dyDescent="0.35">
      <c r="A183" s="136"/>
      <c r="B183" s="136"/>
      <c r="C183" s="136"/>
      <c r="D183" s="136"/>
      <c r="E183" s="149"/>
      <c r="F183" s="136"/>
      <c r="G183" s="136"/>
      <c r="H183" s="136"/>
      <c r="I183" s="136"/>
      <c r="J183" s="136"/>
      <c r="K183" s="136"/>
      <c r="L183" s="136"/>
      <c r="M183" s="136"/>
      <c r="N183" s="137"/>
      <c r="O183" s="137"/>
      <c r="P183" s="137"/>
      <c r="Q183" s="137"/>
      <c r="R183" s="137"/>
      <c r="S183" s="137"/>
      <c r="T183" s="137"/>
      <c r="U183" s="137"/>
      <c r="V183" s="137"/>
      <c r="W183" s="137"/>
      <c r="X183" s="136"/>
      <c r="Y183" s="136"/>
      <c r="Z183" s="136"/>
      <c r="AA183" s="136"/>
      <c r="AB183" s="136"/>
      <c r="AC183" s="136"/>
      <c r="AD183" s="136"/>
      <c r="AE183" s="137"/>
      <c r="AF183" s="136"/>
      <c r="AG183" s="136"/>
      <c r="AH183" s="136"/>
      <c r="AI183" s="136"/>
      <c r="AJ183" s="136"/>
      <c r="AK183" s="136"/>
      <c r="AL183" s="136"/>
      <c r="AM183" s="136"/>
      <c r="AN183" s="136"/>
      <c r="AO183" s="136"/>
      <c r="AP183" s="136"/>
      <c r="AQ183" s="136"/>
      <c r="AR183" s="136"/>
      <c r="AS183" s="136"/>
      <c r="AT183" s="136"/>
      <c r="AU183" s="136"/>
      <c r="AV183" s="136"/>
      <c r="AW183" s="137"/>
      <c r="AX183" s="137"/>
      <c r="AY183" s="137"/>
      <c r="AZ183" s="137"/>
      <c r="BA183" s="137"/>
      <c r="BB183" s="137"/>
      <c r="BC183" s="136"/>
      <c r="BD183" s="136"/>
      <c r="BE183" s="136"/>
    </row>
    <row r="184" spans="1:57" x14ac:dyDescent="0.35">
      <c r="A184" s="136"/>
      <c r="B184" s="136"/>
      <c r="C184" s="136"/>
      <c r="D184" s="136"/>
      <c r="E184" s="149"/>
      <c r="F184" s="136"/>
      <c r="G184" s="136"/>
      <c r="H184" s="136"/>
      <c r="I184" s="136"/>
      <c r="J184" s="136"/>
      <c r="K184" s="136"/>
      <c r="L184" s="136"/>
      <c r="M184" s="136"/>
      <c r="N184" s="137"/>
      <c r="O184" s="137"/>
      <c r="P184" s="137"/>
      <c r="Q184" s="137"/>
      <c r="R184" s="137"/>
      <c r="S184" s="137"/>
      <c r="T184" s="137"/>
      <c r="U184" s="137"/>
      <c r="V184" s="137"/>
      <c r="W184" s="137"/>
      <c r="X184" s="136"/>
      <c r="Y184" s="136"/>
      <c r="Z184" s="136"/>
      <c r="AA184" s="136"/>
      <c r="AB184" s="136"/>
      <c r="AC184" s="136"/>
      <c r="AD184" s="136"/>
      <c r="AE184" s="136"/>
      <c r="AF184" s="136"/>
      <c r="AG184" s="136"/>
      <c r="AH184" s="136"/>
      <c r="AI184" s="136"/>
      <c r="AJ184" s="136"/>
      <c r="AK184" s="136"/>
      <c r="AL184" s="136"/>
      <c r="AM184" s="136"/>
      <c r="AN184" s="136"/>
      <c r="AO184" s="137"/>
      <c r="AP184" s="136"/>
      <c r="AQ184" s="136"/>
      <c r="AR184" s="136"/>
      <c r="AS184" s="136"/>
      <c r="AT184" s="136"/>
      <c r="AU184" s="137"/>
      <c r="AV184" s="137"/>
      <c r="AW184" s="137"/>
      <c r="AX184" s="137"/>
      <c r="AY184" s="137"/>
      <c r="AZ184" s="137"/>
      <c r="BA184" s="137"/>
      <c r="BB184" s="137"/>
      <c r="BC184" s="136"/>
      <c r="BD184" s="136"/>
      <c r="BE184" s="136"/>
    </row>
    <row r="185" spans="1:57" x14ac:dyDescent="0.35">
      <c r="A185" s="136"/>
      <c r="B185" s="136"/>
      <c r="C185" s="136"/>
      <c r="D185" s="136"/>
      <c r="E185" s="149"/>
      <c r="F185" s="136"/>
      <c r="G185" s="136"/>
      <c r="H185" s="136"/>
      <c r="I185" s="136"/>
      <c r="J185" s="136"/>
      <c r="K185" s="136"/>
      <c r="L185" s="136"/>
      <c r="M185" s="136"/>
      <c r="N185" s="137"/>
      <c r="O185" s="137"/>
      <c r="P185" s="137"/>
      <c r="Q185" s="137"/>
      <c r="R185" s="137"/>
      <c r="S185" s="137"/>
      <c r="T185" s="137"/>
      <c r="U185" s="137"/>
      <c r="V185" s="137"/>
      <c r="W185" s="137"/>
      <c r="X185" s="136"/>
      <c r="Y185" s="136"/>
      <c r="Z185" s="136"/>
      <c r="AA185" s="136"/>
      <c r="AB185" s="136"/>
      <c r="AC185" s="136"/>
      <c r="AD185" s="136"/>
      <c r="AE185" s="136"/>
      <c r="AF185" s="136"/>
      <c r="AG185" s="136"/>
      <c r="AH185" s="136"/>
      <c r="AI185" s="136"/>
      <c r="AJ185" s="136"/>
      <c r="AK185" s="136"/>
      <c r="AL185" s="136"/>
      <c r="AM185" s="136"/>
      <c r="AN185" s="136"/>
      <c r="AO185" s="137"/>
      <c r="AP185" s="136"/>
      <c r="AQ185" s="136"/>
      <c r="AR185" s="136"/>
      <c r="AS185" s="136"/>
      <c r="AT185" s="136"/>
      <c r="AU185" s="137"/>
      <c r="AV185" s="137"/>
      <c r="AW185" s="137"/>
      <c r="AX185" s="137"/>
      <c r="AY185" s="137"/>
      <c r="AZ185" s="137"/>
      <c r="BA185" s="137"/>
      <c r="BB185" s="137"/>
      <c r="BC185" s="136"/>
      <c r="BD185" s="136"/>
      <c r="BE185" s="136"/>
    </row>
    <row r="186" spans="1:57" x14ac:dyDescent="0.35">
      <c r="A186" s="136"/>
      <c r="B186" s="136"/>
      <c r="C186" s="136"/>
      <c r="D186" s="136"/>
      <c r="E186" s="151"/>
      <c r="F186" s="136"/>
      <c r="G186" s="136"/>
      <c r="H186" s="136"/>
      <c r="I186" s="136"/>
      <c r="J186" s="136"/>
      <c r="K186" s="136"/>
      <c r="L186" s="136"/>
      <c r="M186" s="136"/>
      <c r="N186" s="137"/>
      <c r="O186" s="137"/>
      <c r="P186" s="137"/>
      <c r="Q186" s="137"/>
      <c r="R186" s="137"/>
      <c r="S186" s="137"/>
      <c r="T186" s="137"/>
      <c r="U186" s="137"/>
      <c r="V186" s="137"/>
      <c r="W186" s="137"/>
      <c r="X186" s="136"/>
      <c r="Y186" s="136"/>
      <c r="Z186" s="136"/>
      <c r="AA186" s="136"/>
      <c r="AB186" s="136"/>
      <c r="AC186" s="136"/>
      <c r="AD186" s="136"/>
      <c r="AE186" s="136"/>
      <c r="AF186" s="136"/>
      <c r="AG186" s="136"/>
      <c r="AH186" s="136"/>
      <c r="AI186" s="136"/>
      <c r="AJ186" s="136"/>
      <c r="AK186" s="137"/>
      <c r="AL186" s="136"/>
      <c r="AM186" s="136"/>
      <c r="AN186" s="136"/>
      <c r="AO186" s="136"/>
      <c r="AP186" s="136"/>
      <c r="AQ186" s="136"/>
      <c r="AR186" s="136"/>
      <c r="AS186" s="136"/>
      <c r="AT186" s="136"/>
      <c r="AU186" s="137"/>
      <c r="AV186" s="137"/>
      <c r="AW186" s="137"/>
      <c r="AX186" s="137"/>
      <c r="AY186" s="137"/>
      <c r="AZ186" s="136"/>
      <c r="BA186" s="136"/>
      <c r="BB186" s="136"/>
      <c r="BC186" s="136"/>
      <c r="BD186" s="136"/>
      <c r="BE186" s="136"/>
    </row>
    <row r="187" spans="1:57" x14ac:dyDescent="0.35">
      <c r="A187" s="136"/>
      <c r="B187" s="136"/>
      <c r="C187" s="136"/>
      <c r="D187" s="136"/>
      <c r="E187" s="151"/>
      <c r="F187" s="136"/>
      <c r="G187" s="136"/>
      <c r="H187" s="136"/>
      <c r="I187" s="136"/>
      <c r="J187" s="136"/>
      <c r="K187" s="136"/>
      <c r="L187" s="136"/>
      <c r="M187" s="136"/>
      <c r="N187" s="137"/>
      <c r="O187" s="137"/>
      <c r="P187" s="137"/>
      <c r="Q187" s="137"/>
      <c r="R187" s="137"/>
      <c r="S187" s="137"/>
      <c r="T187" s="137"/>
      <c r="U187" s="137"/>
      <c r="V187" s="137"/>
      <c r="W187" s="137"/>
      <c r="X187" s="136"/>
      <c r="Y187" s="136"/>
      <c r="Z187" s="136"/>
      <c r="AA187" s="136"/>
      <c r="AB187" s="136"/>
      <c r="AC187" s="136"/>
      <c r="AD187" s="136"/>
      <c r="AE187" s="136"/>
      <c r="AF187" s="136"/>
      <c r="AG187" s="136"/>
      <c r="AH187" s="136"/>
      <c r="AI187" s="136"/>
      <c r="AJ187" s="136"/>
      <c r="AK187" s="136"/>
      <c r="AL187" s="136"/>
      <c r="AM187" s="137"/>
      <c r="AN187" s="136"/>
      <c r="AO187" s="137"/>
      <c r="AP187" s="136"/>
      <c r="AQ187" s="136"/>
      <c r="AR187" s="136"/>
      <c r="AS187" s="136"/>
      <c r="AT187" s="136"/>
      <c r="AU187" s="137"/>
      <c r="AV187" s="137"/>
      <c r="AW187" s="137"/>
      <c r="AX187" s="137"/>
      <c r="AY187" s="137"/>
      <c r="AZ187" s="137"/>
      <c r="BA187" s="137"/>
      <c r="BB187" s="137"/>
      <c r="BC187" s="136"/>
      <c r="BD187" s="136"/>
      <c r="BE187" s="136"/>
    </row>
    <row r="188" spans="1:57" x14ac:dyDescent="0.35">
      <c r="A188" s="136"/>
      <c r="B188" s="136"/>
      <c r="C188" s="136"/>
      <c r="D188" s="136"/>
      <c r="E188" s="151"/>
      <c r="F188" s="136"/>
      <c r="G188" s="136"/>
      <c r="H188" s="136"/>
      <c r="I188" s="136"/>
      <c r="J188" s="136"/>
      <c r="K188" s="136"/>
      <c r="L188" s="136"/>
      <c r="M188" s="136"/>
      <c r="N188" s="137"/>
      <c r="O188" s="137"/>
      <c r="P188" s="137"/>
      <c r="Q188" s="137"/>
      <c r="R188" s="137"/>
      <c r="S188" s="137"/>
      <c r="T188" s="137"/>
      <c r="U188" s="137"/>
      <c r="V188" s="137"/>
      <c r="W188" s="137"/>
      <c r="X188" s="136"/>
      <c r="Y188" s="136"/>
      <c r="Z188" s="136"/>
      <c r="AA188" s="136"/>
      <c r="AB188" s="136"/>
      <c r="AC188" s="136"/>
      <c r="AD188" s="136"/>
      <c r="AE188" s="136"/>
      <c r="AF188" s="136"/>
      <c r="AG188" s="136"/>
      <c r="AH188" s="136"/>
      <c r="AI188" s="136"/>
      <c r="AJ188" s="136"/>
      <c r="AK188" s="137"/>
      <c r="AL188" s="136"/>
      <c r="AM188" s="137"/>
      <c r="AN188" s="136"/>
      <c r="AO188" s="136"/>
      <c r="AP188" s="136"/>
      <c r="AQ188" s="137"/>
      <c r="AR188" s="136"/>
      <c r="AS188" s="136"/>
      <c r="AT188" s="136"/>
      <c r="AU188" s="137"/>
      <c r="AV188" s="137"/>
      <c r="AW188" s="137"/>
      <c r="AX188" s="137"/>
      <c r="AY188" s="137"/>
      <c r="AZ188" s="136"/>
      <c r="BA188" s="136"/>
      <c r="BB188" s="136"/>
      <c r="BC188" s="136"/>
      <c r="BD188" s="136"/>
      <c r="BE188" s="136"/>
    </row>
    <row r="189" spans="1:57" x14ac:dyDescent="0.35">
      <c r="A189" s="136"/>
      <c r="B189" s="136"/>
      <c r="C189" s="136"/>
      <c r="D189" s="136"/>
      <c r="E189" s="151"/>
      <c r="F189" s="136"/>
      <c r="G189" s="136"/>
      <c r="H189" s="136"/>
      <c r="I189" s="136"/>
      <c r="J189" s="136"/>
      <c r="K189" s="136"/>
      <c r="L189" s="136"/>
      <c r="M189" s="136"/>
      <c r="N189" s="137"/>
      <c r="O189" s="137"/>
      <c r="P189" s="137"/>
      <c r="Q189" s="137"/>
      <c r="R189" s="137"/>
      <c r="S189" s="137"/>
      <c r="T189" s="137"/>
      <c r="U189" s="137"/>
      <c r="V189" s="137"/>
      <c r="W189" s="137"/>
      <c r="X189" s="136"/>
      <c r="Y189" s="136"/>
      <c r="Z189" s="136"/>
      <c r="AA189" s="136"/>
      <c r="AB189" s="136"/>
      <c r="AC189" s="136"/>
      <c r="AD189" s="136"/>
      <c r="AE189" s="137"/>
      <c r="AF189" s="136"/>
      <c r="AG189" s="136"/>
      <c r="AH189" s="136"/>
      <c r="AI189" s="136"/>
      <c r="AJ189" s="136"/>
      <c r="AK189" s="136"/>
      <c r="AL189" s="136"/>
      <c r="AM189" s="136"/>
      <c r="AN189" s="136"/>
      <c r="AO189" s="136"/>
      <c r="AP189" s="136"/>
      <c r="AQ189" s="136"/>
      <c r="AR189" s="136"/>
      <c r="AS189" s="136"/>
      <c r="AT189" s="136"/>
      <c r="AU189" s="136"/>
      <c r="AV189" s="136"/>
      <c r="AW189" s="137"/>
      <c r="AX189" s="137"/>
      <c r="AY189" s="137"/>
      <c r="AZ189" s="137"/>
      <c r="BA189" s="137"/>
      <c r="BB189" s="137"/>
      <c r="BC189" s="136"/>
      <c r="BD189" s="136"/>
      <c r="BE189" s="136"/>
    </row>
    <row r="190" spans="1:57" x14ac:dyDescent="0.35">
      <c r="A190" s="136"/>
      <c r="B190" s="136"/>
      <c r="C190" s="136"/>
      <c r="D190" s="136"/>
      <c r="E190" s="151"/>
      <c r="F190" s="136"/>
      <c r="G190" s="136"/>
      <c r="H190" s="136"/>
      <c r="I190" s="136"/>
      <c r="J190" s="136"/>
      <c r="K190" s="136"/>
      <c r="L190" s="136"/>
      <c r="M190" s="136"/>
      <c r="N190" s="137"/>
      <c r="O190" s="137"/>
      <c r="P190" s="137"/>
      <c r="Q190" s="137"/>
      <c r="R190" s="137"/>
      <c r="S190" s="137"/>
      <c r="T190" s="137"/>
      <c r="U190" s="137"/>
      <c r="V190" s="137"/>
      <c r="W190" s="137"/>
      <c r="X190" s="136"/>
      <c r="Y190" s="136"/>
      <c r="Z190" s="136"/>
      <c r="AA190" s="136"/>
      <c r="AB190" s="136"/>
      <c r="AC190" s="136"/>
      <c r="AD190" s="136"/>
      <c r="AE190" s="136"/>
      <c r="AF190" s="136"/>
      <c r="AG190" s="136"/>
      <c r="AH190" s="136"/>
      <c r="AI190" s="136"/>
      <c r="AJ190" s="136"/>
      <c r="AK190" s="137"/>
      <c r="AL190" s="136"/>
      <c r="AM190" s="137"/>
      <c r="AN190" s="136"/>
      <c r="AO190" s="136"/>
      <c r="AP190" s="136"/>
      <c r="AQ190" s="136"/>
      <c r="AR190" s="136"/>
      <c r="AS190" s="136"/>
      <c r="AT190" s="136"/>
      <c r="AU190" s="137"/>
      <c r="AV190" s="137"/>
      <c r="AW190" s="137"/>
      <c r="AX190" s="137"/>
      <c r="AY190" s="137"/>
      <c r="AZ190" s="137"/>
      <c r="BA190" s="137"/>
      <c r="BB190" s="137"/>
      <c r="BC190" s="136"/>
      <c r="BD190" s="136"/>
      <c r="BE190" s="136"/>
    </row>
    <row r="191" spans="1:57" x14ac:dyDescent="0.35">
      <c r="A191" s="136"/>
      <c r="B191" s="136"/>
      <c r="C191" s="136"/>
      <c r="D191" s="136"/>
      <c r="E191" s="151"/>
      <c r="F191" s="136"/>
      <c r="G191" s="136"/>
      <c r="H191" s="136"/>
      <c r="I191" s="136"/>
      <c r="J191" s="136"/>
      <c r="K191" s="136"/>
      <c r="L191" s="136"/>
      <c r="M191" s="136"/>
      <c r="N191" s="137"/>
      <c r="O191" s="137"/>
      <c r="P191" s="137"/>
      <c r="Q191" s="137"/>
      <c r="R191" s="137"/>
      <c r="S191" s="137"/>
      <c r="T191" s="137"/>
      <c r="U191" s="137"/>
      <c r="V191" s="137"/>
      <c r="W191" s="137"/>
      <c r="X191" s="136"/>
      <c r="Y191" s="136"/>
      <c r="Z191" s="136"/>
      <c r="AA191" s="136"/>
      <c r="AB191" s="136"/>
      <c r="AC191" s="136"/>
      <c r="AD191" s="136"/>
      <c r="AE191" s="136"/>
      <c r="AF191" s="136"/>
      <c r="AG191" s="136"/>
      <c r="AH191" s="136"/>
      <c r="AI191" s="136"/>
      <c r="AJ191" s="136"/>
      <c r="AK191" s="137"/>
      <c r="AL191" s="136"/>
      <c r="AM191" s="137"/>
      <c r="AN191" s="136"/>
      <c r="AO191" s="136"/>
      <c r="AP191" s="136"/>
      <c r="AQ191" s="136"/>
      <c r="AR191" s="136"/>
      <c r="AS191" s="136"/>
      <c r="AT191" s="136"/>
      <c r="AU191" s="137"/>
      <c r="AV191" s="137"/>
      <c r="AW191" s="137"/>
      <c r="AX191" s="137"/>
      <c r="AY191" s="137"/>
      <c r="AZ191" s="137"/>
      <c r="BA191" s="137"/>
      <c r="BB191" s="137"/>
      <c r="BC191" s="136"/>
      <c r="BD191" s="136"/>
      <c r="BE191" s="136"/>
    </row>
    <row r="192" spans="1:57" x14ac:dyDescent="0.35">
      <c r="A192" s="136"/>
      <c r="B192" s="136"/>
      <c r="C192" s="136"/>
      <c r="D192" s="136"/>
      <c r="E192" s="151"/>
      <c r="F192" s="136"/>
      <c r="G192" s="136"/>
      <c r="H192" s="136"/>
      <c r="I192" s="136"/>
      <c r="J192" s="136"/>
      <c r="K192" s="136"/>
      <c r="L192" s="136"/>
      <c r="M192" s="136"/>
      <c r="N192" s="137"/>
      <c r="O192" s="137"/>
      <c r="P192" s="137"/>
      <c r="Q192" s="137"/>
      <c r="R192" s="137"/>
      <c r="S192" s="137"/>
      <c r="T192" s="137"/>
      <c r="U192" s="137"/>
      <c r="V192" s="137"/>
      <c r="W192" s="137"/>
      <c r="X192" s="136"/>
      <c r="Y192" s="136"/>
      <c r="Z192" s="136"/>
      <c r="AA192" s="136"/>
      <c r="AB192" s="136"/>
      <c r="AC192" s="136"/>
      <c r="AD192" s="136"/>
      <c r="AE192" s="137"/>
      <c r="AF192" s="136"/>
      <c r="AG192" s="136"/>
      <c r="AH192" s="136"/>
      <c r="AI192" s="136"/>
      <c r="AJ192" s="136"/>
      <c r="AK192" s="136"/>
      <c r="AL192" s="136"/>
      <c r="AM192" s="136"/>
      <c r="AN192" s="136"/>
      <c r="AO192" s="136"/>
      <c r="AP192" s="136"/>
      <c r="AQ192" s="136"/>
      <c r="AR192" s="136"/>
      <c r="AS192" s="136"/>
      <c r="AT192" s="136"/>
      <c r="AU192" s="137"/>
      <c r="AV192" s="137"/>
      <c r="AW192" s="137"/>
      <c r="AX192" s="137"/>
      <c r="AY192" s="137"/>
      <c r="AZ192" s="136"/>
      <c r="BA192" s="136"/>
      <c r="BB192" s="136"/>
      <c r="BC192" s="136"/>
      <c r="BD192" s="136"/>
      <c r="BE192" s="136"/>
    </row>
    <row r="193" spans="1:57" x14ac:dyDescent="0.35">
      <c r="A193" s="136"/>
      <c r="B193" s="136"/>
      <c r="C193" s="136"/>
      <c r="D193" s="136"/>
      <c r="E193" s="151"/>
      <c r="F193" s="136"/>
      <c r="G193" s="136"/>
      <c r="H193" s="136"/>
      <c r="I193" s="136"/>
      <c r="J193" s="136"/>
      <c r="K193" s="136"/>
      <c r="L193" s="136"/>
      <c r="M193" s="136"/>
      <c r="N193" s="137"/>
      <c r="O193" s="137"/>
      <c r="P193" s="137"/>
      <c r="Q193" s="137"/>
      <c r="R193" s="137"/>
      <c r="S193" s="137"/>
      <c r="T193" s="137"/>
      <c r="U193" s="137"/>
      <c r="V193" s="137"/>
      <c r="W193" s="137"/>
      <c r="X193" s="136"/>
      <c r="Y193" s="136"/>
      <c r="Z193" s="136"/>
      <c r="AA193" s="136"/>
      <c r="AB193" s="136"/>
      <c r="AC193" s="136"/>
      <c r="AD193" s="136"/>
      <c r="AE193" s="137"/>
      <c r="AF193" s="136"/>
      <c r="AG193" s="136"/>
      <c r="AH193" s="136"/>
      <c r="AI193" s="136"/>
      <c r="AJ193" s="136"/>
      <c r="AK193" s="136"/>
      <c r="AL193" s="136"/>
      <c r="AM193" s="136"/>
      <c r="AN193" s="136"/>
      <c r="AO193" s="136"/>
      <c r="AP193" s="136"/>
      <c r="AQ193" s="136"/>
      <c r="AR193" s="136"/>
      <c r="AS193" s="136"/>
      <c r="AT193" s="136"/>
      <c r="AU193" s="137"/>
      <c r="AV193" s="137"/>
      <c r="AW193" s="136"/>
      <c r="AX193" s="136"/>
      <c r="AY193" s="136"/>
      <c r="AZ193" s="137"/>
      <c r="BA193" s="137"/>
      <c r="BB193" s="137"/>
      <c r="BC193" s="136"/>
      <c r="BD193" s="136"/>
      <c r="BE193" s="136"/>
    </row>
    <row r="194" spans="1:57" x14ac:dyDescent="0.35">
      <c r="A194" s="136"/>
      <c r="B194" s="136"/>
      <c r="C194" s="136"/>
      <c r="D194" s="136"/>
      <c r="E194" s="151"/>
      <c r="F194" s="136"/>
      <c r="G194" s="136"/>
      <c r="H194" s="136"/>
      <c r="I194" s="136"/>
      <c r="J194" s="136"/>
      <c r="K194" s="136"/>
      <c r="L194" s="136"/>
      <c r="M194" s="136"/>
      <c r="N194" s="137"/>
      <c r="O194" s="137"/>
      <c r="P194" s="137"/>
      <c r="Q194" s="137"/>
      <c r="R194" s="137"/>
      <c r="S194" s="137"/>
      <c r="T194" s="137"/>
      <c r="U194" s="137"/>
      <c r="V194" s="137"/>
      <c r="W194" s="137"/>
      <c r="X194" s="136"/>
      <c r="Y194" s="136"/>
      <c r="Z194" s="136"/>
      <c r="AA194" s="136"/>
      <c r="AB194" s="136"/>
      <c r="AC194" s="136"/>
      <c r="AD194" s="136"/>
      <c r="AE194" s="136"/>
      <c r="AF194" s="136"/>
      <c r="AG194" s="136"/>
      <c r="AH194" s="136"/>
      <c r="AI194" s="136"/>
      <c r="AJ194" s="136"/>
      <c r="AK194" s="136"/>
      <c r="AL194" s="136"/>
      <c r="AM194" s="136"/>
      <c r="AN194" s="136"/>
      <c r="AO194" s="137"/>
      <c r="AP194" s="136"/>
      <c r="AQ194" s="136"/>
      <c r="AR194" s="136"/>
      <c r="AS194" s="136"/>
      <c r="AT194" s="136"/>
      <c r="AU194" s="137"/>
      <c r="AV194" s="137"/>
      <c r="AW194" s="137"/>
      <c r="AX194" s="137"/>
      <c r="AY194" s="137"/>
      <c r="AZ194" s="137"/>
      <c r="BA194" s="137"/>
      <c r="BB194" s="137"/>
      <c r="BC194" s="136"/>
      <c r="BD194" s="136"/>
      <c r="BE194" s="136"/>
    </row>
    <row r="195" spans="1:57" x14ac:dyDescent="0.35">
      <c r="A195" s="136"/>
      <c r="B195" s="136"/>
      <c r="C195" s="136"/>
      <c r="D195" s="136"/>
      <c r="E195" s="149"/>
      <c r="F195" s="136"/>
      <c r="G195" s="136"/>
      <c r="H195" s="136"/>
      <c r="I195" s="136"/>
      <c r="J195" s="136"/>
      <c r="K195" s="136"/>
      <c r="L195" s="136"/>
      <c r="M195" s="136"/>
      <c r="N195" s="137"/>
      <c r="O195" s="137"/>
      <c r="P195" s="137"/>
      <c r="Q195" s="137"/>
      <c r="R195" s="137"/>
      <c r="S195" s="137"/>
      <c r="T195" s="137"/>
      <c r="U195" s="137"/>
      <c r="V195" s="137"/>
      <c r="W195" s="137"/>
      <c r="X195" s="136"/>
      <c r="Y195" s="136"/>
      <c r="Z195" s="136"/>
      <c r="AA195" s="136"/>
      <c r="AB195" s="136"/>
      <c r="AC195" s="136"/>
      <c r="AD195" s="136"/>
      <c r="AE195" s="136"/>
      <c r="AF195" s="136"/>
      <c r="AG195" s="136"/>
      <c r="AH195" s="136"/>
      <c r="AI195" s="136"/>
      <c r="AJ195" s="136"/>
      <c r="AK195" s="137"/>
      <c r="AL195" s="136"/>
      <c r="AM195" s="137"/>
      <c r="AN195" s="136"/>
      <c r="AO195" s="136"/>
      <c r="AP195" s="136"/>
      <c r="AQ195" s="136"/>
      <c r="AR195" s="136"/>
      <c r="AS195" s="136"/>
      <c r="AT195" s="136"/>
      <c r="AU195" s="136"/>
      <c r="AV195" s="136"/>
      <c r="AW195" s="136"/>
      <c r="AX195" s="136"/>
      <c r="AY195" s="136"/>
      <c r="AZ195" s="137"/>
      <c r="BA195" s="137"/>
      <c r="BB195" s="137"/>
      <c r="BC195" s="136"/>
      <c r="BD195" s="136"/>
      <c r="BE195" s="136"/>
    </row>
    <row r="196" spans="1:57" x14ac:dyDescent="0.35">
      <c r="A196" s="136"/>
      <c r="B196" s="136"/>
      <c r="C196" s="136"/>
      <c r="D196" s="136"/>
      <c r="E196" s="149"/>
      <c r="F196" s="136"/>
      <c r="G196" s="136"/>
      <c r="H196" s="136"/>
      <c r="I196" s="136"/>
      <c r="J196" s="136"/>
      <c r="K196" s="136"/>
      <c r="L196" s="136"/>
      <c r="M196" s="136"/>
      <c r="N196" s="137"/>
      <c r="O196" s="137"/>
      <c r="P196" s="137"/>
      <c r="Q196" s="137"/>
      <c r="R196" s="137"/>
      <c r="S196" s="137"/>
      <c r="T196" s="137"/>
      <c r="U196" s="137"/>
      <c r="V196" s="137"/>
      <c r="W196" s="137"/>
      <c r="X196" s="136"/>
      <c r="Y196" s="136"/>
      <c r="Z196" s="136"/>
      <c r="AA196" s="136"/>
      <c r="AB196" s="136"/>
      <c r="AC196" s="137"/>
      <c r="AD196" s="136"/>
      <c r="AE196" s="136"/>
      <c r="AF196" s="136"/>
      <c r="AG196" s="136"/>
      <c r="AH196" s="136"/>
      <c r="AI196" s="136"/>
      <c r="AJ196" s="136"/>
      <c r="AK196" s="137"/>
      <c r="AL196" s="136"/>
      <c r="AM196" s="137"/>
      <c r="AN196" s="136"/>
      <c r="AO196" s="136"/>
      <c r="AP196" s="136"/>
      <c r="AQ196" s="136"/>
      <c r="AR196" s="136"/>
      <c r="AS196" s="136"/>
      <c r="AT196" s="136"/>
      <c r="AU196" s="136"/>
      <c r="AV196" s="136"/>
      <c r="AW196" s="137"/>
      <c r="AX196" s="137"/>
      <c r="AY196" s="137"/>
      <c r="AZ196" s="137"/>
      <c r="BA196" s="137"/>
      <c r="BB196" s="137"/>
      <c r="BC196" s="136"/>
      <c r="BD196" s="136"/>
      <c r="BE196" s="136"/>
    </row>
    <row r="197" spans="1:57" x14ac:dyDescent="0.35">
      <c r="A197" s="136"/>
      <c r="B197" s="136"/>
      <c r="C197" s="136"/>
      <c r="D197" s="136"/>
      <c r="E197" s="149"/>
      <c r="F197" s="136"/>
      <c r="G197" s="136"/>
      <c r="H197" s="136"/>
      <c r="I197" s="136"/>
      <c r="J197" s="136"/>
      <c r="K197" s="136"/>
      <c r="L197" s="136"/>
      <c r="M197" s="136"/>
      <c r="N197" s="137"/>
      <c r="O197" s="137"/>
      <c r="P197" s="137"/>
      <c r="Q197" s="137"/>
      <c r="R197" s="137"/>
      <c r="S197" s="137"/>
      <c r="T197" s="137"/>
      <c r="U197" s="137"/>
      <c r="V197" s="137"/>
      <c r="W197" s="137"/>
      <c r="X197" s="136"/>
      <c r="Y197" s="137"/>
      <c r="Z197" s="136"/>
      <c r="AA197" s="136"/>
      <c r="AB197" s="136"/>
      <c r="AC197" s="136"/>
      <c r="AD197" s="136"/>
      <c r="AE197" s="136"/>
      <c r="AF197" s="136"/>
      <c r="AG197" s="137"/>
      <c r="AH197" s="136"/>
      <c r="AI197" s="137"/>
      <c r="AJ197" s="136"/>
      <c r="AK197" s="136"/>
      <c r="AL197" s="136"/>
      <c r="AM197" s="136"/>
      <c r="AN197" s="136"/>
      <c r="AO197" s="136"/>
      <c r="AP197" s="136"/>
      <c r="AQ197" s="136"/>
      <c r="AR197" s="136"/>
      <c r="AS197" s="136"/>
      <c r="AT197" s="136"/>
      <c r="AU197" s="136"/>
      <c r="AV197" s="136"/>
      <c r="AW197" s="136"/>
      <c r="AX197" s="136"/>
      <c r="AY197" s="136"/>
      <c r="AZ197" s="136"/>
      <c r="BA197" s="136"/>
      <c r="BB197" s="136"/>
      <c r="BC197" s="136"/>
      <c r="BD197" s="136"/>
      <c r="BE197" s="136"/>
    </row>
    <row r="198" spans="1:57" x14ac:dyDescent="0.35">
      <c r="A198" s="136"/>
      <c r="B198" s="136"/>
      <c r="C198" s="136"/>
      <c r="D198" s="136"/>
      <c r="E198" s="149"/>
      <c r="F198" s="136"/>
      <c r="G198" s="136"/>
      <c r="H198" s="136"/>
      <c r="I198" s="136"/>
      <c r="J198" s="136"/>
      <c r="K198" s="136"/>
      <c r="L198" s="136"/>
      <c r="M198" s="136"/>
      <c r="N198" s="137"/>
      <c r="O198" s="137"/>
      <c r="P198" s="137"/>
      <c r="Q198" s="137"/>
      <c r="R198" s="137"/>
      <c r="S198" s="137"/>
      <c r="T198" s="137"/>
      <c r="U198" s="137"/>
      <c r="V198" s="137"/>
      <c r="W198" s="137"/>
      <c r="X198" s="136"/>
      <c r="Y198" s="137"/>
      <c r="Z198" s="136"/>
      <c r="AA198" s="136"/>
      <c r="AB198" s="136"/>
      <c r="AC198" s="136"/>
      <c r="AD198" s="136"/>
      <c r="AE198" s="136"/>
      <c r="AF198" s="136"/>
      <c r="AG198" s="137"/>
      <c r="AH198" s="136"/>
      <c r="AI198" s="136"/>
      <c r="AJ198" s="136"/>
      <c r="AK198" s="136"/>
      <c r="AL198" s="136"/>
      <c r="AM198" s="136"/>
      <c r="AN198" s="136"/>
      <c r="AO198" s="136"/>
      <c r="AP198" s="136"/>
      <c r="AQ198" s="136"/>
      <c r="AR198" s="136"/>
      <c r="AS198" s="136"/>
      <c r="AT198" s="136"/>
      <c r="AU198" s="136"/>
      <c r="AV198" s="136"/>
      <c r="AW198" s="136"/>
      <c r="AX198" s="136"/>
      <c r="AY198" s="136"/>
      <c r="AZ198" s="136"/>
      <c r="BA198" s="136"/>
      <c r="BB198" s="136"/>
      <c r="BC198" s="136"/>
      <c r="BD198" s="136"/>
      <c r="BE198" s="136"/>
    </row>
    <row r="199" spans="1:57" x14ac:dyDescent="0.35">
      <c r="A199" s="136"/>
      <c r="B199" s="136"/>
      <c r="C199" s="136"/>
      <c r="D199" s="136"/>
      <c r="E199" s="149"/>
      <c r="F199" s="136"/>
      <c r="G199" s="136"/>
      <c r="H199" s="136"/>
      <c r="I199" s="136"/>
      <c r="J199" s="136"/>
      <c r="K199" s="136"/>
      <c r="L199" s="136"/>
      <c r="M199" s="136"/>
      <c r="N199" s="137"/>
      <c r="O199" s="137"/>
      <c r="P199" s="137"/>
      <c r="Q199" s="137"/>
      <c r="R199" s="137"/>
      <c r="S199" s="137"/>
      <c r="T199" s="137"/>
      <c r="U199" s="137"/>
      <c r="V199" s="137"/>
      <c r="W199" s="137"/>
      <c r="X199" s="136"/>
      <c r="Y199" s="137"/>
      <c r="Z199" s="136"/>
      <c r="AA199" s="136"/>
      <c r="AB199" s="136"/>
      <c r="AC199" s="137"/>
      <c r="AD199" s="136"/>
      <c r="AE199" s="136"/>
      <c r="AF199" s="136"/>
      <c r="AG199" s="137"/>
      <c r="AH199" s="136"/>
      <c r="AI199" s="136"/>
      <c r="AJ199" s="136"/>
      <c r="AK199" s="136"/>
      <c r="AL199" s="136"/>
      <c r="AM199" s="136"/>
      <c r="AN199" s="136"/>
      <c r="AO199" s="136"/>
      <c r="AP199" s="136"/>
      <c r="AQ199" s="136"/>
      <c r="AR199" s="136"/>
      <c r="AS199" s="136"/>
      <c r="AT199" s="136"/>
      <c r="AU199" s="136"/>
      <c r="AV199" s="136"/>
      <c r="AW199" s="136"/>
      <c r="AX199" s="136"/>
      <c r="AY199" s="136"/>
      <c r="AZ199" s="136"/>
      <c r="BA199" s="136"/>
      <c r="BB199" s="136"/>
      <c r="BC199" s="136"/>
      <c r="BD199" s="136"/>
      <c r="BE199" s="136"/>
    </row>
    <row r="200" spans="1:57" x14ac:dyDescent="0.35">
      <c r="A200" s="136"/>
      <c r="B200" s="136"/>
      <c r="C200" s="136"/>
      <c r="D200" s="136"/>
      <c r="E200" s="149"/>
      <c r="F200" s="136"/>
      <c r="G200" s="136"/>
      <c r="H200" s="136"/>
      <c r="I200" s="136"/>
      <c r="J200" s="136"/>
      <c r="K200" s="136"/>
      <c r="L200" s="136"/>
      <c r="M200" s="136"/>
      <c r="N200" s="137"/>
      <c r="O200" s="137"/>
      <c r="P200" s="137"/>
      <c r="Q200" s="137"/>
      <c r="R200" s="137"/>
      <c r="S200" s="137"/>
      <c r="T200" s="137"/>
      <c r="U200" s="137"/>
      <c r="V200" s="137"/>
      <c r="W200" s="137"/>
      <c r="X200" s="136"/>
      <c r="Y200" s="136"/>
      <c r="Z200" s="136"/>
      <c r="AA200" s="136"/>
      <c r="AB200" s="136"/>
      <c r="AC200" s="136"/>
      <c r="AD200" s="136"/>
      <c r="AE200" s="136"/>
      <c r="AF200" s="136"/>
      <c r="AG200" s="136"/>
      <c r="AH200" s="136"/>
      <c r="AI200" s="136"/>
      <c r="AJ200" s="136"/>
      <c r="AK200" s="136"/>
      <c r="AL200" s="136"/>
      <c r="AM200" s="136"/>
      <c r="AN200" s="136"/>
      <c r="AO200" s="136"/>
      <c r="AP200" s="136"/>
      <c r="AQ200" s="136"/>
      <c r="AR200" s="136"/>
      <c r="AS200" s="136"/>
      <c r="AT200" s="136"/>
      <c r="AU200" s="136"/>
      <c r="AV200" s="136"/>
      <c r="AW200" s="136"/>
      <c r="AX200" s="136"/>
      <c r="AY200" s="136"/>
      <c r="AZ200" s="136"/>
      <c r="BA200" s="136"/>
      <c r="BB200" s="136"/>
      <c r="BC200" s="136"/>
      <c r="BD200" s="136"/>
      <c r="BE200" s="136"/>
    </row>
    <row r="201" spans="1:57" x14ac:dyDescent="0.35">
      <c r="A201" s="136"/>
      <c r="B201" s="136"/>
      <c r="C201" s="136"/>
      <c r="D201" s="136"/>
      <c r="E201" s="149"/>
      <c r="F201" s="136"/>
      <c r="G201" s="136"/>
      <c r="H201" s="136"/>
      <c r="I201" s="136"/>
      <c r="J201" s="136"/>
      <c r="K201" s="136"/>
      <c r="L201" s="136"/>
      <c r="M201" s="136"/>
      <c r="N201" s="137"/>
      <c r="O201" s="137"/>
      <c r="P201" s="137"/>
      <c r="Q201" s="137"/>
      <c r="R201" s="137"/>
      <c r="S201" s="137"/>
      <c r="T201" s="137"/>
      <c r="U201" s="137"/>
      <c r="V201" s="137"/>
      <c r="W201" s="137"/>
      <c r="X201" s="136"/>
      <c r="Y201" s="136"/>
      <c r="Z201" s="136"/>
      <c r="AA201" s="136"/>
      <c r="AB201" s="136"/>
      <c r="AC201" s="136"/>
      <c r="AD201" s="136"/>
      <c r="AE201" s="136"/>
      <c r="AF201" s="136"/>
      <c r="AG201" s="137"/>
      <c r="AH201" s="136"/>
      <c r="AI201" s="137"/>
      <c r="AJ201" s="136"/>
      <c r="AK201" s="136"/>
      <c r="AL201" s="136"/>
      <c r="AM201" s="136"/>
      <c r="AN201" s="136"/>
      <c r="AO201" s="136"/>
      <c r="AP201" s="136"/>
      <c r="AQ201" s="136"/>
      <c r="AR201" s="136"/>
      <c r="AS201" s="136"/>
      <c r="AT201" s="136"/>
      <c r="AU201" s="136"/>
      <c r="AV201" s="136"/>
      <c r="AW201" s="136"/>
      <c r="AX201" s="136"/>
      <c r="AY201" s="136"/>
      <c r="AZ201" s="136"/>
      <c r="BA201" s="136"/>
      <c r="BB201" s="136"/>
      <c r="BC201" s="136"/>
      <c r="BD201" s="136"/>
      <c r="BE201" s="136"/>
    </row>
    <row r="202" spans="1:57" x14ac:dyDescent="0.35">
      <c r="A202" s="136"/>
      <c r="B202" s="136"/>
      <c r="C202" s="136"/>
      <c r="D202" s="136"/>
      <c r="E202" s="149"/>
      <c r="F202" s="136"/>
      <c r="G202" s="136"/>
      <c r="H202" s="136"/>
      <c r="I202" s="136"/>
      <c r="J202" s="136"/>
      <c r="K202" s="136"/>
      <c r="L202" s="136"/>
      <c r="M202" s="136"/>
      <c r="N202" s="137"/>
      <c r="O202" s="137"/>
      <c r="P202" s="137"/>
      <c r="Q202" s="137"/>
      <c r="R202" s="137"/>
      <c r="S202" s="137"/>
      <c r="T202" s="137"/>
      <c r="U202" s="137"/>
      <c r="V202" s="137"/>
      <c r="W202" s="137"/>
      <c r="X202" s="136"/>
      <c r="Y202" s="136"/>
      <c r="Z202" s="136"/>
      <c r="AA202" s="136"/>
      <c r="AB202" s="136"/>
      <c r="AC202" s="137"/>
      <c r="AD202" s="136"/>
      <c r="AE202" s="136"/>
      <c r="AF202" s="136"/>
      <c r="AG202" s="136"/>
      <c r="AH202" s="136"/>
      <c r="AI202" s="136"/>
      <c r="AJ202" s="136"/>
      <c r="AK202" s="136"/>
      <c r="AL202" s="136"/>
      <c r="AM202" s="136"/>
      <c r="AN202" s="136"/>
      <c r="AO202" s="136"/>
      <c r="AP202" s="136"/>
      <c r="AQ202" s="136"/>
      <c r="AR202" s="136"/>
      <c r="AS202" s="136"/>
      <c r="AT202" s="136"/>
      <c r="AU202" s="136"/>
      <c r="AV202" s="136"/>
      <c r="AW202" s="136"/>
      <c r="AX202" s="136"/>
      <c r="AY202" s="136"/>
      <c r="AZ202" s="137"/>
      <c r="BA202" s="137"/>
      <c r="BB202" s="137"/>
      <c r="BC202" s="136"/>
      <c r="BD202" s="136"/>
      <c r="BE202" s="136"/>
    </row>
    <row r="203" spans="1:57" x14ac:dyDescent="0.35">
      <c r="A203" s="136"/>
      <c r="B203" s="136"/>
      <c r="C203" s="136"/>
      <c r="D203" s="136"/>
      <c r="E203" s="149"/>
      <c r="F203" s="136"/>
      <c r="G203" s="136"/>
      <c r="H203" s="136"/>
      <c r="I203" s="136"/>
      <c r="J203" s="136"/>
      <c r="K203" s="136"/>
      <c r="L203" s="136"/>
      <c r="M203" s="136"/>
      <c r="N203" s="137"/>
      <c r="O203" s="137"/>
      <c r="P203" s="137"/>
      <c r="Q203" s="137"/>
      <c r="R203" s="137"/>
      <c r="S203" s="137"/>
      <c r="T203" s="137"/>
      <c r="U203" s="137"/>
      <c r="V203" s="137"/>
      <c r="W203" s="137"/>
      <c r="X203" s="136"/>
      <c r="Y203" s="136"/>
      <c r="Z203" s="136"/>
      <c r="AA203" s="136"/>
      <c r="AB203" s="136"/>
      <c r="AC203" s="136"/>
      <c r="AD203" s="136"/>
      <c r="AE203" s="137"/>
      <c r="AF203" s="136"/>
      <c r="AG203" s="136"/>
      <c r="AH203" s="136"/>
      <c r="AI203" s="136"/>
      <c r="AJ203" s="136"/>
      <c r="AK203" s="136"/>
      <c r="AL203" s="136"/>
      <c r="AM203" s="136"/>
      <c r="AN203" s="136"/>
      <c r="AO203" s="136"/>
      <c r="AP203" s="136"/>
      <c r="AQ203" s="136"/>
      <c r="AR203" s="136"/>
      <c r="AS203" s="136"/>
      <c r="AT203" s="136"/>
      <c r="AU203" s="136"/>
      <c r="AV203" s="136"/>
      <c r="AW203" s="137"/>
      <c r="AX203" s="137"/>
      <c r="AY203" s="137"/>
      <c r="AZ203" s="137"/>
      <c r="BA203" s="137"/>
      <c r="BB203" s="137"/>
      <c r="BC203" s="136"/>
      <c r="BD203" s="136"/>
      <c r="BE203" s="136"/>
    </row>
    <row r="204" spans="1:57" x14ac:dyDescent="0.35">
      <c r="A204" s="136"/>
      <c r="B204" s="136"/>
      <c r="C204" s="136"/>
      <c r="D204" s="136"/>
      <c r="E204" s="149"/>
      <c r="F204" s="136"/>
      <c r="G204" s="136"/>
      <c r="H204" s="136"/>
      <c r="I204" s="136"/>
      <c r="J204" s="136"/>
      <c r="K204" s="136"/>
      <c r="L204" s="136"/>
      <c r="M204" s="136"/>
      <c r="N204" s="137"/>
      <c r="O204" s="137"/>
      <c r="P204" s="137"/>
      <c r="Q204" s="137"/>
      <c r="R204" s="137"/>
      <c r="S204" s="137"/>
      <c r="T204" s="137"/>
      <c r="U204" s="137"/>
      <c r="V204" s="137"/>
      <c r="W204" s="137"/>
      <c r="X204" s="136"/>
      <c r="Y204" s="136"/>
      <c r="Z204" s="136"/>
      <c r="AA204" s="136"/>
      <c r="AB204" s="136"/>
      <c r="AC204" s="136"/>
      <c r="AD204" s="136"/>
      <c r="AE204" s="137"/>
      <c r="AF204" s="136"/>
      <c r="AG204" s="136"/>
      <c r="AH204" s="136"/>
      <c r="AI204" s="136"/>
      <c r="AJ204" s="136"/>
      <c r="AK204" s="136"/>
      <c r="AL204" s="136"/>
      <c r="AM204" s="136"/>
      <c r="AN204" s="136"/>
      <c r="AO204" s="136"/>
      <c r="AP204" s="136"/>
      <c r="AQ204" s="136"/>
      <c r="AR204" s="136"/>
      <c r="AS204" s="136"/>
      <c r="AT204" s="136"/>
      <c r="AU204" s="136"/>
      <c r="AV204" s="136"/>
      <c r="AW204" s="137"/>
      <c r="AX204" s="137"/>
      <c r="AY204" s="137"/>
      <c r="AZ204" s="137"/>
      <c r="BA204" s="137"/>
      <c r="BB204" s="137"/>
      <c r="BC204" s="136"/>
      <c r="BD204" s="136"/>
      <c r="BE204" s="136"/>
    </row>
    <row r="205" spans="1:57" x14ac:dyDescent="0.35">
      <c r="A205" s="136"/>
      <c r="B205" s="136"/>
      <c r="C205" s="136"/>
      <c r="D205" s="136"/>
      <c r="E205" s="149"/>
      <c r="F205" s="136"/>
      <c r="G205" s="136"/>
      <c r="H205" s="136"/>
      <c r="I205" s="136"/>
      <c r="J205" s="136"/>
      <c r="K205" s="136"/>
      <c r="L205" s="136"/>
      <c r="M205" s="136"/>
      <c r="N205" s="137"/>
      <c r="O205" s="137"/>
      <c r="P205" s="137"/>
      <c r="Q205" s="137"/>
      <c r="R205" s="137"/>
      <c r="S205" s="137"/>
      <c r="T205" s="137"/>
      <c r="U205" s="137"/>
      <c r="V205" s="137"/>
      <c r="W205" s="137"/>
      <c r="X205" s="136"/>
      <c r="Y205" s="136"/>
      <c r="Z205" s="136"/>
      <c r="AA205" s="136"/>
      <c r="AB205" s="136"/>
      <c r="AC205" s="136"/>
      <c r="AD205" s="136"/>
      <c r="AE205" s="137"/>
      <c r="AF205" s="136"/>
      <c r="AG205" s="136"/>
      <c r="AH205" s="136"/>
      <c r="AI205" s="136"/>
      <c r="AJ205" s="136"/>
      <c r="AK205" s="136"/>
      <c r="AL205" s="136"/>
      <c r="AM205" s="136"/>
      <c r="AN205" s="136"/>
      <c r="AO205" s="136"/>
      <c r="AP205" s="136"/>
      <c r="AQ205" s="136"/>
      <c r="AR205" s="136"/>
      <c r="AS205" s="136"/>
      <c r="AT205" s="136"/>
      <c r="AU205" s="136"/>
      <c r="AV205" s="136"/>
      <c r="AW205" s="137"/>
      <c r="AX205" s="137"/>
      <c r="AY205" s="137"/>
      <c r="AZ205" s="137"/>
      <c r="BA205" s="137"/>
      <c r="BB205" s="137"/>
      <c r="BC205" s="136"/>
      <c r="BD205" s="136"/>
      <c r="BE205" s="136"/>
    </row>
    <row r="206" spans="1:57" x14ac:dyDescent="0.35">
      <c r="A206" s="136"/>
      <c r="B206" s="136"/>
      <c r="C206" s="136"/>
      <c r="D206" s="136"/>
      <c r="E206" s="149"/>
      <c r="F206" s="136"/>
      <c r="G206" s="136"/>
      <c r="H206" s="136"/>
      <c r="I206" s="136"/>
      <c r="J206" s="136"/>
      <c r="K206" s="136"/>
      <c r="L206" s="136"/>
      <c r="M206" s="136"/>
      <c r="N206" s="137"/>
      <c r="O206" s="137"/>
      <c r="P206" s="137"/>
      <c r="Q206" s="137"/>
      <c r="R206" s="137"/>
      <c r="S206" s="137"/>
      <c r="T206" s="137"/>
      <c r="U206" s="137"/>
      <c r="V206" s="137"/>
      <c r="W206" s="137"/>
      <c r="X206" s="136"/>
      <c r="Y206" s="136"/>
      <c r="Z206" s="136"/>
      <c r="AA206" s="136"/>
      <c r="AB206" s="136"/>
      <c r="AC206" s="136"/>
      <c r="AD206" s="136"/>
      <c r="AE206" s="136"/>
      <c r="AF206" s="136"/>
      <c r="AG206" s="136"/>
      <c r="AH206" s="136"/>
      <c r="AI206" s="136"/>
      <c r="AJ206" s="136"/>
      <c r="AK206" s="137"/>
      <c r="AL206" s="136"/>
      <c r="AM206" s="136"/>
      <c r="AN206" s="136"/>
      <c r="AO206" s="136"/>
      <c r="AP206" s="136"/>
      <c r="AQ206" s="136"/>
      <c r="AR206" s="136"/>
      <c r="AS206" s="136"/>
      <c r="AT206" s="136"/>
      <c r="AU206" s="136"/>
      <c r="AV206" s="136"/>
      <c r="AW206" s="136"/>
      <c r="AX206" s="136"/>
      <c r="AY206" s="136"/>
      <c r="AZ206" s="136"/>
      <c r="BA206" s="136"/>
      <c r="BB206" s="136"/>
      <c r="BC206" s="136"/>
      <c r="BD206" s="136"/>
      <c r="BE206" s="136"/>
    </row>
    <row r="207" spans="1:57" x14ac:dyDescent="0.35">
      <c r="A207" s="136"/>
      <c r="B207" s="136"/>
      <c r="C207" s="136"/>
      <c r="D207" s="136"/>
      <c r="E207" s="149"/>
      <c r="F207" s="136"/>
      <c r="G207" s="136"/>
      <c r="H207" s="136"/>
      <c r="I207" s="136"/>
      <c r="J207" s="136"/>
      <c r="K207" s="136"/>
      <c r="L207" s="136"/>
      <c r="M207" s="136"/>
      <c r="N207" s="137"/>
      <c r="O207" s="137"/>
      <c r="P207" s="137"/>
      <c r="Q207" s="137"/>
      <c r="R207" s="137"/>
      <c r="S207" s="137"/>
      <c r="T207" s="137"/>
      <c r="U207" s="137"/>
      <c r="V207" s="137"/>
      <c r="W207" s="137"/>
      <c r="X207" s="136"/>
      <c r="Y207" s="136"/>
      <c r="Z207" s="136"/>
      <c r="AA207" s="136"/>
      <c r="AB207" s="136"/>
      <c r="AC207" s="136"/>
      <c r="AD207" s="136"/>
      <c r="AE207" s="136"/>
      <c r="AF207" s="136"/>
      <c r="AG207" s="136"/>
      <c r="AH207" s="136"/>
      <c r="AI207" s="136"/>
      <c r="AJ207" s="136"/>
      <c r="AK207" s="137"/>
      <c r="AL207" s="136"/>
      <c r="AM207" s="136"/>
      <c r="AN207" s="136"/>
      <c r="AO207" s="136"/>
      <c r="AP207" s="136"/>
      <c r="AQ207" s="136"/>
      <c r="AR207" s="136"/>
      <c r="AS207" s="136"/>
      <c r="AT207" s="136"/>
      <c r="AU207" s="136"/>
      <c r="AV207" s="136"/>
      <c r="AW207" s="136"/>
      <c r="AX207" s="136"/>
      <c r="AY207" s="136"/>
      <c r="AZ207" s="137"/>
      <c r="BA207" s="137"/>
      <c r="BB207" s="137"/>
      <c r="BC207" s="136"/>
      <c r="BD207" s="136"/>
      <c r="BE207" s="136"/>
    </row>
    <row r="208" spans="1:57" x14ac:dyDescent="0.35">
      <c r="A208" s="136"/>
      <c r="B208" s="136"/>
      <c r="C208" s="136"/>
      <c r="D208" s="136"/>
      <c r="E208" s="149"/>
      <c r="F208" s="136"/>
      <c r="G208" s="136"/>
      <c r="H208" s="136"/>
      <c r="I208" s="136"/>
      <c r="J208" s="136"/>
      <c r="K208" s="136"/>
      <c r="L208" s="136"/>
      <c r="M208" s="136"/>
      <c r="N208" s="137"/>
      <c r="O208" s="137"/>
      <c r="P208" s="137"/>
      <c r="Q208" s="137"/>
      <c r="R208" s="137"/>
      <c r="S208" s="137"/>
      <c r="T208" s="137"/>
      <c r="U208" s="137"/>
      <c r="V208" s="137"/>
      <c r="W208" s="137"/>
      <c r="X208" s="136"/>
      <c r="Y208" s="136"/>
      <c r="Z208" s="136"/>
      <c r="AA208" s="136"/>
      <c r="AB208" s="136"/>
      <c r="AC208" s="136"/>
      <c r="AD208" s="136"/>
      <c r="AE208" s="136"/>
      <c r="AF208" s="136"/>
      <c r="AG208" s="136"/>
      <c r="AH208" s="136"/>
      <c r="AI208" s="136"/>
      <c r="AJ208" s="136"/>
      <c r="AK208" s="136"/>
      <c r="AL208" s="136"/>
      <c r="AM208" s="137"/>
      <c r="AN208" s="136"/>
      <c r="AO208" s="136"/>
      <c r="AP208" s="136"/>
      <c r="AQ208" s="136"/>
      <c r="AR208" s="136"/>
      <c r="AS208" s="136"/>
      <c r="AT208" s="136"/>
      <c r="AU208" s="136"/>
      <c r="AV208" s="136"/>
      <c r="AW208" s="136"/>
      <c r="AX208" s="136"/>
      <c r="AY208" s="136"/>
      <c r="AZ208" s="137"/>
      <c r="BA208" s="137"/>
      <c r="BB208" s="137"/>
      <c r="BC208" s="136"/>
      <c r="BD208" s="136"/>
      <c r="BE208" s="136"/>
    </row>
    <row r="209" spans="1:57" x14ac:dyDescent="0.35">
      <c r="A209" s="136"/>
      <c r="B209" s="136"/>
      <c r="C209" s="136"/>
      <c r="D209" s="136"/>
      <c r="E209" s="149"/>
      <c r="F209" s="136"/>
      <c r="G209" s="136"/>
      <c r="H209" s="136"/>
      <c r="I209" s="136"/>
      <c r="J209" s="136"/>
      <c r="K209" s="136"/>
      <c r="L209" s="136"/>
      <c r="M209" s="136"/>
      <c r="N209" s="137"/>
      <c r="O209" s="137"/>
      <c r="P209" s="137"/>
      <c r="Q209" s="137"/>
      <c r="R209" s="137"/>
      <c r="S209" s="137"/>
      <c r="T209" s="137"/>
      <c r="U209" s="137"/>
      <c r="V209" s="137"/>
      <c r="W209" s="137"/>
      <c r="X209" s="136"/>
      <c r="Y209" s="136"/>
      <c r="Z209" s="136"/>
      <c r="AA209" s="136"/>
      <c r="AB209" s="136"/>
      <c r="AC209" s="136"/>
      <c r="AD209" s="136"/>
      <c r="AE209" s="136"/>
      <c r="AF209" s="136"/>
      <c r="AG209" s="136"/>
      <c r="AH209" s="136"/>
      <c r="AI209" s="136"/>
      <c r="AJ209" s="136"/>
      <c r="AK209" s="136"/>
      <c r="AL209" s="136"/>
      <c r="AM209" s="137"/>
      <c r="AN209" s="136"/>
      <c r="AO209" s="136"/>
      <c r="AP209" s="136"/>
      <c r="AQ209" s="136"/>
      <c r="AR209" s="136"/>
      <c r="AS209" s="136"/>
      <c r="AT209" s="136"/>
      <c r="AU209" s="136"/>
      <c r="AV209" s="136"/>
      <c r="AW209" s="136"/>
      <c r="AX209" s="136"/>
      <c r="AY209" s="136"/>
      <c r="AZ209" s="137"/>
      <c r="BA209" s="137"/>
      <c r="BB209" s="137"/>
      <c r="BC209" s="136"/>
      <c r="BD209" s="136"/>
      <c r="BE209" s="136"/>
    </row>
    <row r="210" spans="1:57" x14ac:dyDescent="0.35">
      <c r="A210" s="136"/>
      <c r="B210" s="136"/>
      <c r="C210" s="136"/>
      <c r="D210" s="136"/>
      <c r="E210" s="149"/>
      <c r="F210" s="136"/>
      <c r="G210" s="136"/>
      <c r="H210" s="136"/>
      <c r="I210" s="136"/>
      <c r="J210" s="136"/>
      <c r="K210" s="136"/>
      <c r="L210" s="136"/>
      <c r="M210" s="136"/>
      <c r="N210" s="137"/>
      <c r="O210" s="137"/>
      <c r="P210" s="137"/>
      <c r="Q210" s="137"/>
      <c r="R210" s="137"/>
      <c r="S210" s="137"/>
      <c r="T210" s="137"/>
      <c r="U210" s="137"/>
      <c r="V210" s="137"/>
      <c r="W210" s="137"/>
      <c r="X210" s="136"/>
      <c r="Y210" s="136"/>
      <c r="Z210" s="136"/>
      <c r="AA210" s="136"/>
      <c r="AB210" s="136"/>
      <c r="AC210" s="136"/>
      <c r="AD210" s="136"/>
      <c r="AE210" s="136"/>
      <c r="AF210" s="136"/>
      <c r="AG210" s="136"/>
      <c r="AH210" s="136"/>
      <c r="AI210" s="136"/>
      <c r="AJ210" s="136"/>
      <c r="AK210" s="136"/>
      <c r="AL210" s="136"/>
      <c r="AM210" s="136"/>
      <c r="AN210" s="136"/>
      <c r="AO210" s="137"/>
      <c r="AP210" s="136"/>
      <c r="AQ210" s="136"/>
      <c r="AR210" s="136"/>
      <c r="AS210" s="136"/>
      <c r="AT210" s="136"/>
      <c r="AU210" s="137"/>
      <c r="AV210" s="137"/>
      <c r="AW210" s="137"/>
      <c r="AX210" s="137"/>
      <c r="AY210" s="137"/>
      <c r="AZ210" s="137"/>
      <c r="BA210" s="137"/>
      <c r="BB210" s="137"/>
      <c r="BC210" s="136"/>
      <c r="BD210" s="136"/>
      <c r="BE210" s="136"/>
    </row>
    <row r="211" spans="1:57" x14ac:dyDescent="0.35">
      <c r="A211" s="136"/>
      <c r="B211" s="136"/>
      <c r="C211" s="136"/>
      <c r="D211" s="136"/>
      <c r="E211" s="149"/>
      <c r="F211" s="136"/>
      <c r="G211" s="136"/>
      <c r="H211" s="136"/>
      <c r="I211" s="136"/>
      <c r="J211" s="136"/>
      <c r="K211" s="136"/>
      <c r="L211" s="136"/>
      <c r="M211" s="136"/>
      <c r="N211" s="137"/>
      <c r="O211" s="137"/>
      <c r="P211" s="137"/>
      <c r="Q211" s="137"/>
      <c r="R211" s="137"/>
      <c r="S211" s="137"/>
      <c r="T211" s="137"/>
      <c r="U211" s="137"/>
      <c r="V211" s="137"/>
      <c r="W211" s="137"/>
      <c r="X211" s="136"/>
      <c r="Y211" s="136"/>
      <c r="Z211" s="136"/>
      <c r="AA211" s="136"/>
      <c r="AB211" s="136"/>
      <c r="AC211" s="136"/>
      <c r="AD211" s="136"/>
      <c r="AE211" s="136"/>
      <c r="AF211" s="136"/>
      <c r="AG211" s="136"/>
      <c r="AH211" s="136"/>
      <c r="AI211" s="136"/>
      <c r="AJ211" s="136"/>
      <c r="AK211" s="136"/>
      <c r="AL211" s="136"/>
      <c r="AM211" s="136"/>
      <c r="AN211" s="136"/>
      <c r="AO211" s="137"/>
      <c r="AP211" s="136"/>
      <c r="AQ211" s="136"/>
      <c r="AR211" s="136"/>
      <c r="AS211" s="136"/>
      <c r="AT211" s="136"/>
      <c r="AU211" s="137"/>
      <c r="AV211" s="137"/>
      <c r="AW211" s="136"/>
      <c r="AX211" s="136"/>
      <c r="AY211" s="136"/>
      <c r="AZ211" s="137"/>
      <c r="BA211" s="137"/>
      <c r="BB211" s="137"/>
      <c r="BC211" s="136"/>
      <c r="BD211" s="136"/>
      <c r="BE211" s="136"/>
    </row>
    <row r="212" spans="1:57" x14ac:dyDescent="0.35">
      <c r="A212" s="136"/>
      <c r="B212" s="136"/>
      <c r="C212" s="136"/>
      <c r="D212" s="136"/>
      <c r="E212" s="149"/>
      <c r="F212" s="136"/>
      <c r="G212" s="136"/>
      <c r="H212" s="136"/>
      <c r="I212" s="136"/>
      <c r="J212" s="136"/>
      <c r="K212" s="136"/>
      <c r="L212" s="136"/>
      <c r="M212" s="136"/>
      <c r="N212" s="137"/>
      <c r="O212" s="137"/>
      <c r="P212" s="137"/>
      <c r="Q212" s="137"/>
      <c r="R212" s="137"/>
      <c r="S212" s="137"/>
      <c r="T212" s="137"/>
      <c r="U212" s="137"/>
      <c r="V212" s="137"/>
      <c r="W212" s="137"/>
      <c r="X212" s="136"/>
      <c r="Y212" s="136"/>
      <c r="Z212" s="136"/>
      <c r="AA212" s="136"/>
      <c r="AB212" s="136"/>
      <c r="AC212" s="136"/>
      <c r="AD212" s="136"/>
      <c r="AE212" s="136"/>
      <c r="AF212" s="136"/>
      <c r="AG212" s="136"/>
      <c r="AH212" s="136"/>
      <c r="AI212" s="136"/>
      <c r="AJ212" s="136"/>
      <c r="AK212" s="136"/>
      <c r="AL212" s="136"/>
      <c r="AM212" s="136"/>
      <c r="AN212" s="136"/>
      <c r="AO212" s="137"/>
      <c r="AP212" s="136"/>
      <c r="AQ212" s="136"/>
      <c r="AR212" s="136"/>
      <c r="AS212" s="136"/>
      <c r="AT212" s="136"/>
      <c r="AU212" s="137"/>
      <c r="AV212" s="137"/>
      <c r="AW212" s="137"/>
      <c r="AX212" s="137"/>
      <c r="AY212" s="137"/>
      <c r="AZ212" s="137"/>
      <c r="BA212" s="137"/>
      <c r="BB212" s="137"/>
      <c r="BC212" s="136"/>
      <c r="BD212" s="136"/>
      <c r="BE212" s="136"/>
    </row>
    <row r="213" spans="1:57" x14ac:dyDescent="0.35">
      <c r="A213" s="136"/>
      <c r="B213" s="136"/>
      <c r="C213" s="136"/>
      <c r="D213" s="136"/>
      <c r="E213" s="149"/>
      <c r="F213" s="136"/>
      <c r="G213" s="136"/>
      <c r="H213" s="136"/>
      <c r="I213" s="136"/>
      <c r="J213" s="136"/>
      <c r="K213" s="136"/>
      <c r="L213" s="136"/>
      <c r="M213" s="136"/>
      <c r="N213" s="137"/>
      <c r="O213" s="137"/>
      <c r="P213" s="137"/>
      <c r="Q213" s="137"/>
      <c r="R213" s="137"/>
      <c r="S213" s="137"/>
      <c r="T213" s="137"/>
      <c r="U213" s="137"/>
      <c r="V213" s="137"/>
      <c r="W213" s="137"/>
      <c r="X213" s="136"/>
      <c r="Y213" s="136"/>
      <c r="Z213" s="136"/>
      <c r="AA213" s="136"/>
      <c r="AB213" s="136"/>
      <c r="AC213" s="136"/>
      <c r="AD213" s="136"/>
      <c r="AE213" s="136"/>
      <c r="AF213" s="136"/>
      <c r="AG213" s="136"/>
      <c r="AH213" s="136"/>
      <c r="AI213" s="136"/>
      <c r="AJ213" s="136"/>
      <c r="AK213" s="136"/>
      <c r="AL213" s="136"/>
      <c r="AM213" s="136"/>
      <c r="AN213" s="136"/>
      <c r="AO213" s="136"/>
      <c r="AP213" s="136"/>
      <c r="AQ213" s="137"/>
      <c r="AR213" s="136"/>
      <c r="AS213" s="136"/>
      <c r="AT213" s="136"/>
      <c r="AU213" s="136"/>
      <c r="AV213" s="136"/>
      <c r="AW213" s="136"/>
      <c r="AX213" s="136"/>
      <c r="AY213" s="136"/>
      <c r="AZ213" s="137"/>
      <c r="BA213" s="137"/>
      <c r="BB213" s="137"/>
      <c r="BC213" s="136"/>
      <c r="BD213" s="136"/>
      <c r="BE213" s="136"/>
    </row>
    <row r="214" spans="1:57" x14ac:dyDescent="0.35">
      <c r="A214" s="136"/>
      <c r="B214" s="136"/>
      <c r="C214" s="136"/>
      <c r="D214" s="136"/>
      <c r="E214" s="149"/>
      <c r="F214" s="136"/>
      <c r="G214" s="136"/>
      <c r="H214" s="136"/>
      <c r="I214" s="136"/>
      <c r="J214" s="136"/>
      <c r="K214" s="136"/>
      <c r="L214" s="136"/>
      <c r="M214" s="136"/>
      <c r="N214" s="137"/>
      <c r="O214" s="137"/>
      <c r="P214" s="137"/>
      <c r="Q214" s="137"/>
      <c r="R214" s="137"/>
      <c r="S214" s="137"/>
      <c r="T214" s="137"/>
      <c r="U214" s="137"/>
      <c r="V214" s="137"/>
      <c r="W214" s="137"/>
      <c r="X214" s="136"/>
      <c r="Y214" s="136"/>
      <c r="Z214" s="136"/>
      <c r="AA214" s="136"/>
      <c r="AB214" s="136"/>
      <c r="AC214" s="136"/>
      <c r="AD214" s="136"/>
      <c r="AE214" s="136"/>
      <c r="AF214" s="136"/>
      <c r="AG214" s="136"/>
      <c r="AH214" s="136"/>
      <c r="AI214" s="136"/>
      <c r="AJ214" s="136"/>
      <c r="AK214" s="136"/>
      <c r="AL214" s="136"/>
      <c r="AM214" s="136"/>
      <c r="AN214" s="136"/>
      <c r="AO214" s="136"/>
      <c r="AP214" s="136"/>
      <c r="AQ214" s="137"/>
      <c r="AR214" s="136"/>
      <c r="AS214" s="136"/>
      <c r="AT214" s="136"/>
      <c r="AU214" s="136"/>
      <c r="AV214" s="136"/>
      <c r="AW214" s="136"/>
      <c r="AX214" s="136"/>
      <c r="AY214" s="136"/>
      <c r="AZ214" s="137"/>
      <c r="BA214" s="137"/>
      <c r="BB214" s="137"/>
      <c r="BC214" s="136"/>
      <c r="BD214" s="136"/>
      <c r="BE214" s="136"/>
    </row>
    <row r="215" spans="1:57" x14ac:dyDescent="0.35">
      <c r="A215" s="136"/>
      <c r="B215" s="136"/>
      <c r="C215" s="136"/>
      <c r="D215" s="136"/>
      <c r="E215" s="149"/>
      <c r="F215" s="136"/>
      <c r="G215" s="136"/>
      <c r="H215" s="136"/>
      <c r="I215" s="136"/>
      <c r="J215" s="136"/>
      <c r="K215" s="136"/>
      <c r="L215" s="136"/>
      <c r="M215" s="136"/>
      <c r="N215" s="137"/>
      <c r="O215" s="137"/>
      <c r="P215" s="137"/>
      <c r="Q215" s="137"/>
      <c r="R215" s="137"/>
      <c r="S215" s="137"/>
      <c r="T215" s="137"/>
      <c r="U215" s="137"/>
      <c r="V215" s="137"/>
      <c r="W215" s="137"/>
      <c r="X215" s="136"/>
      <c r="Y215" s="136"/>
      <c r="Z215" s="136"/>
      <c r="AA215" s="136"/>
      <c r="AB215" s="136"/>
      <c r="AC215" s="137"/>
      <c r="AD215" s="136"/>
      <c r="AE215" s="136"/>
      <c r="AF215" s="136"/>
      <c r="AG215" s="136"/>
      <c r="AH215" s="136"/>
      <c r="AI215" s="137"/>
      <c r="AJ215" s="136"/>
      <c r="AK215" s="136"/>
      <c r="AL215" s="136"/>
      <c r="AM215" s="136"/>
      <c r="AN215" s="136"/>
      <c r="AO215" s="136"/>
      <c r="AP215" s="136"/>
      <c r="AQ215" s="136"/>
      <c r="AR215" s="136"/>
      <c r="AS215" s="136"/>
      <c r="AT215" s="136"/>
      <c r="AU215" s="136"/>
      <c r="AV215" s="136"/>
      <c r="AW215" s="136"/>
      <c r="AX215" s="136"/>
      <c r="AY215" s="136"/>
      <c r="AZ215" s="137"/>
      <c r="BA215" s="137"/>
      <c r="BB215" s="137"/>
      <c r="BC215" s="136"/>
      <c r="BD215" s="136"/>
      <c r="BE215" s="136"/>
    </row>
    <row r="216" spans="1:57" x14ac:dyDescent="0.35">
      <c r="A216" s="136"/>
      <c r="B216" s="136"/>
      <c r="C216" s="136"/>
      <c r="D216" s="136"/>
      <c r="E216" s="149"/>
      <c r="F216" s="136"/>
      <c r="G216" s="136"/>
      <c r="H216" s="136"/>
      <c r="I216" s="136"/>
      <c r="J216" s="136"/>
      <c r="K216" s="136"/>
      <c r="L216" s="136"/>
      <c r="M216" s="136"/>
      <c r="N216" s="137"/>
      <c r="O216" s="137"/>
      <c r="P216" s="137"/>
      <c r="Q216" s="137"/>
      <c r="R216" s="137"/>
      <c r="S216" s="137"/>
      <c r="T216" s="137"/>
      <c r="U216" s="137"/>
      <c r="V216" s="137"/>
      <c r="W216" s="137"/>
      <c r="X216" s="136"/>
      <c r="Y216" s="136"/>
      <c r="Z216" s="136"/>
      <c r="AA216" s="136"/>
      <c r="AB216" s="136"/>
      <c r="AC216" s="137"/>
      <c r="AD216" s="136"/>
      <c r="AE216" s="136"/>
      <c r="AF216" s="136"/>
      <c r="AG216" s="136"/>
      <c r="AH216" s="136"/>
      <c r="AI216" s="136"/>
      <c r="AJ216" s="136"/>
      <c r="AK216" s="136"/>
      <c r="AL216" s="136"/>
      <c r="AM216" s="136"/>
      <c r="AN216" s="136"/>
      <c r="AO216" s="136"/>
      <c r="AP216" s="136"/>
      <c r="AQ216" s="136"/>
      <c r="AR216" s="136"/>
      <c r="AS216" s="136"/>
      <c r="AT216" s="136"/>
      <c r="AU216" s="136"/>
      <c r="AV216" s="136"/>
      <c r="AW216" s="136"/>
      <c r="AX216" s="136"/>
      <c r="AY216" s="136"/>
      <c r="AZ216" s="137"/>
      <c r="BA216" s="137"/>
      <c r="BB216" s="137"/>
      <c r="BC216" s="136"/>
      <c r="BD216" s="136"/>
      <c r="BE216" s="136"/>
    </row>
    <row r="217" spans="1:57" x14ac:dyDescent="0.35">
      <c r="A217" s="136"/>
      <c r="B217" s="136"/>
      <c r="C217" s="136"/>
      <c r="D217" s="136"/>
      <c r="E217" s="149"/>
      <c r="F217" s="136"/>
      <c r="G217" s="136"/>
      <c r="H217" s="136"/>
      <c r="I217" s="136"/>
      <c r="J217" s="136"/>
      <c r="K217" s="136"/>
      <c r="L217" s="136"/>
      <c r="M217" s="136"/>
      <c r="N217" s="137"/>
      <c r="O217" s="137"/>
      <c r="P217" s="137"/>
      <c r="Q217" s="137"/>
      <c r="R217" s="137"/>
      <c r="S217" s="137"/>
      <c r="T217" s="137"/>
      <c r="U217" s="137"/>
      <c r="V217" s="137"/>
      <c r="W217" s="137"/>
      <c r="X217" s="136"/>
      <c r="Y217" s="137"/>
      <c r="Z217" s="136"/>
      <c r="AA217" s="136"/>
      <c r="AB217" s="136"/>
      <c r="AC217" s="137"/>
      <c r="AD217" s="136"/>
      <c r="AE217" s="136"/>
      <c r="AF217" s="136"/>
      <c r="AG217" s="137"/>
      <c r="AH217" s="136"/>
      <c r="AI217" s="137"/>
      <c r="AJ217" s="136"/>
      <c r="AK217" s="136"/>
      <c r="AL217" s="136"/>
      <c r="AM217" s="136"/>
      <c r="AN217" s="136"/>
      <c r="AO217" s="136"/>
      <c r="AP217" s="136"/>
      <c r="AQ217" s="136"/>
      <c r="AR217" s="136"/>
      <c r="AS217" s="136"/>
      <c r="AT217" s="136"/>
      <c r="AU217" s="137"/>
      <c r="AV217" s="137"/>
      <c r="AW217" s="137"/>
      <c r="AX217" s="137"/>
      <c r="AY217" s="137"/>
      <c r="AZ217" s="137"/>
      <c r="BA217" s="137"/>
      <c r="BB217" s="137"/>
      <c r="BC217" s="136"/>
      <c r="BD217" s="136"/>
      <c r="BE217" s="136"/>
    </row>
    <row r="218" spans="1:57" x14ac:dyDescent="0.35">
      <c r="A218" s="136"/>
      <c r="B218" s="136"/>
      <c r="C218" s="136"/>
      <c r="D218" s="136"/>
      <c r="E218" s="149"/>
      <c r="F218" s="136"/>
      <c r="G218" s="136"/>
      <c r="H218" s="136"/>
      <c r="I218" s="136"/>
      <c r="J218" s="136"/>
      <c r="K218" s="136"/>
      <c r="L218" s="136"/>
      <c r="M218" s="136"/>
      <c r="N218" s="137"/>
      <c r="O218" s="137"/>
      <c r="P218" s="137"/>
      <c r="Q218" s="137"/>
      <c r="R218" s="137"/>
      <c r="S218" s="137"/>
      <c r="T218" s="137"/>
      <c r="U218" s="137"/>
      <c r="V218" s="137"/>
      <c r="W218" s="137"/>
      <c r="X218" s="136"/>
      <c r="Y218" s="136"/>
      <c r="Z218" s="136"/>
      <c r="AA218" s="136"/>
      <c r="AB218" s="136"/>
      <c r="AC218" s="136"/>
      <c r="AD218" s="136"/>
      <c r="AE218" s="137"/>
      <c r="AF218" s="136"/>
      <c r="AG218" s="136"/>
      <c r="AH218" s="136"/>
      <c r="AI218" s="136"/>
      <c r="AJ218" s="136"/>
      <c r="AK218" s="136"/>
      <c r="AL218" s="136"/>
      <c r="AM218" s="137"/>
      <c r="AN218" s="136"/>
      <c r="AO218" s="136"/>
      <c r="AP218" s="136"/>
      <c r="AQ218" s="137"/>
      <c r="AR218" s="136"/>
      <c r="AS218" s="136"/>
      <c r="AT218" s="136"/>
      <c r="AU218" s="137"/>
      <c r="AV218" s="137"/>
      <c r="AW218" s="137"/>
      <c r="AX218" s="137"/>
      <c r="AY218" s="137"/>
      <c r="AZ218" s="137"/>
      <c r="BA218" s="137"/>
      <c r="BB218" s="137"/>
      <c r="BC218" s="136"/>
      <c r="BD218" s="136"/>
      <c r="BE218" s="136"/>
    </row>
    <row r="219" spans="1:57" x14ac:dyDescent="0.35">
      <c r="A219" s="136"/>
      <c r="B219" s="136"/>
      <c r="C219" s="136"/>
      <c r="D219" s="136"/>
      <c r="E219" s="149"/>
      <c r="F219" s="136"/>
      <c r="G219" s="136"/>
      <c r="H219" s="136"/>
      <c r="I219" s="136"/>
      <c r="J219" s="136"/>
      <c r="K219" s="136"/>
      <c r="L219" s="136"/>
      <c r="M219" s="136"/>
      <c r="N219" s="137"/>
      <c r="O219" s="137"/>
      <c r="P219" s="137"/>
      <c r="Q219" s="137"/>
      <c r="R219" s="137"/>
      <c r="S219" s="137"/>
      <c r="T219" s="137"/>
      <c r="U219" s="137"/>
      <c r="V219" s="137"/>
      <c r="W219" s="137"/>
      <c r="X219" s="136"/>
      <c r="Y219" s="136"/>
      <c r="Z219" s="136"/>
      <c r="AA219" s="136"/>
      <c r="AB219" s="136"/>
      <c r="AC219" s="137"/>
      <c r="AD219" s="136"/>
      <c r="AE219" s="136"/>
      <c r="AF219" s="136"/>
      <c r="AG219" s="136"/>
      <c r="AH219" s="136"/>
      <c r="AI219" s="136"/>
      <c r="AJ219" s="136"/>
      <c r="AK219" s="137"/>
      <c r="AL219" s="136"/>
      <c r="AM219" s="137"/>
      <c r="AN219" s="136"/>
      <c r="AO219" s="136"/>
      <c r="AP219" s="136"/>
      <c r="AQ219" s="136"/>
      <c r="AR219" s="136"/>
      <c r="AS219" s="136"/>
      <c r="AT219" s="136"/>
      <c r="AU219" s="137"/>
      <c r="AV219" s="137"/>
      <c r="AW219" s="137"/>
      <c r="AX219" s="137"/>
      <c r="AY219" s="137"/>
      <c r="AZ219" s="137"/>
      <c r="BA219" s="137"/>
      <c r="BB219" s="137"/>
      <c r="BC219" s="136"/>
      <c r="BD219" s="136"/>
      <c r="BE219" s="136"/>
    </row>
    <row r="220" spans="1:57" x14ac:dyDescent="0.3">
      <c r="A220" s="3"/>
      <c r="B220" s="3"/>
      <c r="C220" s="3"/>
      <c r="D220" s="3"/>
      <c r="E220" s="135"/>
      <c r="F220" s="3"/>
      <c r="G220" s="3"/>
      <c r="H220" s="3"/>
      <c r="I220" s="3"/>
      <c r="J220" s="3"/>
      <c r="K220" s="3"/>
      <c r="L220" s="3"/>
      <c r="M220" s="3"/>
      <c r="N220" s="150"/>
      <c r="O220" s="150"/>
      <c r="P220" s="150"/>
      <c r="Q220" s="150"/>
      <c r="R220" s="150"/>
      <c r="S220" s="150"/>
      <c r="T220" s="150"/>
      <c r="U220" s="150"/>
      <c r="V220" s="150"/>
      <c r="W220" s="150"/>
      <c r="X220" s="3"/>
      <c r="Y220" s="3"/>
      <c r="Z220" s="3"/>
      <c r="AA220" s="3"/>
      <c r="AB220" s="3"/>
      <c r="AC220" s="150"/>
      <c r="AD220" s="3"/>
      <c r="AE220" s="3"/>
      <c r="AF220" s="3"/>
      <c r="AG220" s="3"/>
      <c r="AH220" s="3"/>
      <c r="AI220" s="3"/>
      <c r="AJ220" s="3"/>
      <c r="AK220" s="150"/>
      <c r="AL220" s="3"/>
      <c r="AM220" s="150"/>
      <c r="AN220" s="3"/>
      <c r="AO220" s="3"/>
      <c r="AP220" s="3"/>
      <c r="AQ220" s="150"/>
      <c r="AR220" s="3"/>
      <c r="AS220" s="3"/>
      <c r="AT220" s="3"/>
      <c r="AU220" s="3"/>
      <c r="AV220" s="3"/>
      <c r="AW220" s="3"/>
      <c r="AX220" s="3"/>
      <c r="AY220" s="3"/>
      <c r="AZ220" s="150"/>
      <c r="BA220" s="150"/>
      <c r="BB220" s="150"/>
      <c r="BC220" s="3"/>
      <c r="BD220" s="3"/>
      <c r="BE220" s="3"/>
    </row>
    <row r="221" spans="1:57" x14ac:dyDescent="0.3">
      <c r="A221" s="3"/>
      <c r="B221" s="3"/>
      <c r="C221" s="3"/>
      <c r="D221" s="3"/>
      <c r="E221" s="135"/>
      <c r="F221" s="3"/>
      <c r="G221" s="3"/>
      <c r="H221" s="3"/>
      <c r="I221" s="3"/>
      <c r="J221" s="3"/>
      <c r="K221" s="3"/>
      <c r="L221" s="3"/>
      <c r="M221" s="3"/>
      <c r="N221" s="150"/>
      <c r="O221" s="150"/>
      <c r="P221" s="150"/>
      <c r="Q221" s="150"/>
      <c r="R221" s="150"/>
      <c r="S221" s="150"/>
      <c r="T221" s="150"/>
      <c r="U221" s="150"/>
      <c r="V221" s="150"/>
      <c r="W221" s="150"/>
      <c r="X221" s="3"/>
      <c r="Y221" s="3"/>
      <c r="Z221" s="3"/>
      <c r="AA221" s="3"/>
      <c r="AB221" s="3"/>
      <c r="AC221" s="150"/>
      <c r="AD221" s="3"/>
      <c r="AE221" s="3"/>
      <c r="AF221" s="3"/>
      <c r="AG221" s="3"/>
      <c r="AH221" s="3"/>
      <c r="AI221" s="3"/>
      <c r="AJ221" s="3"/>
      <c r="AK221" s="150"/>
      <c r="AL221" s="3"/>
      <c r="AM221" s="150"/>
      <c r="AN221" s="3"/>
      <c r="AO221" s="150"/>
      <c r="AP221" s="3"/>
      <c r="AQ221" s="150"/>
      <c r="AR221" s="3"/>
      <c r="AS221" s="3"/>
      <c r="AT221" s="3"/>
      <c r="AU221" s="3"/>
      <c r="AV221" s="3"/>
      <c r="AW221" s="3"/>
      <c r="AX221" s="3"/>
      <c r="AY221" s="3"/>
      <c r="AZ221" s="150"/>
      <c r="BA221" s="150"/>
      <c r="BB221" s="150"/>
      <c r="BC221" s="3"/>
      <c r="BD221" s="3"/>
      <c r="BE221" s="3"/>
    </row>
    <row r="222" spans="1:57" x14ac:dyDescent="0.3">
      <c r="A222" s="3"/>
      <c r="B222" s="3"/>
      <c r="C222" s="3"/>
      <c r="D222" s="3"/>
      <c r="E222" s="135"/>
      <c r="F222" s="3"/>
      <c r="G222" s="3"/>
      <c r="H222" s="3"/>
      <c r="I222" s="3"/>
      <c r="J222" s="3"/>
      <c r="K222" s="3"/>
      <c r="L222" s="3"/>
      <c r="M222" s="3"/>
      <c r="N222" s="150"/>
      <c r="O222" s="150"/>
      <c r="P222" s="150"/>
      <c r="Q222" s="150"/>
      <c r="R222" s="150"/>
      <c r="S222" s="150"/>
      <c r="T222" s="150"/>
      <c r="U222" s="150"/>
      <c r="V222" s="150"/>
      <c r="W222" s="150"/>
      <c r="X222" s="3"/>
      <c r="Y222" s="3"/>
      <c r="Z222" s="3"/>
      <c r="AA222" s="3"/>
      <c r="AB222" s="3"/>
      <c r="AC222" s="150"/>
      <c r="AD222" s="3"/>
      <c r="AE222" s="3"/>
      <c r="AF222" s="3"/>
      <c r="AG222" s="3"/>
      <c r="AH222" s="3"/>
      <c r="AI222" s="3"/>
      <c r="AJ222" s="3"/>
      <c r="AK222" s="150"/>
      <c r="AL222" s="3"/>
      <c r="AM222" s="150"/>
      <c r="AN222" s="3"/>
      <c r="AO222" s="150"/>
      <c r="AP222" s="3"/>
      <c r="AQ222" s="3"/>
      <c r="AR222" s="3"/>
      <c r="AS222" s="3"/>
      <c r="AT222" s="3"/>
      <c r="AU222" s="3"/>
      <c r="AV222" s="3"/>
      <c r="AW222" s="3"/>
      <c r="AX222" s="3"/>
      <c r="AY222" s="3"/>
      <c r="AZ222" s="3"/>
      <c r="BA222" s="3"/>
      <c r="BB222" s="3"/>
      <c r="BC222" s="3"/>
      <c r="BD222" s="3"/>
      <c r="BE222" s="3"/>
    </row>
    <row r="223" spans="1:57" x14ac:dyDescent="0.3">
      <c r="A223" s="3"/>
      <c r="B223" s="3"/>
      <c r="C223" s="3"/>
      <c r="D223" s="3"/>
      <c r="E223" s="135"/>
      <c r="F223" s="3"/>
      <c r="G223" s="3"/>
      <c r="H223" s="3"/>
      <c r="I223" s="3"/>
      <c r="J223" s="3"/>
      <c r="K223" s="3"/>
      <c r="L223" s="3"/>
      <c r="M223" s="3"/>
      <c r="N223" s="150"/>
      <c r="O223" s="150"/>
      <c r="P223" s="150"/>
      <c r="Q223" s="150"/>
      <c r="R223" s="150"/>
      <c r="S223" s="150"/>
      <c r="T223" s="150"/>
      <c r="U223" s="150"/>
      <c r="V223" s="150"/>
      <c r="W223" s="150"/>
      <c r="X223" s="3"/>
      <c r="Y223" s="3"/>
      <c r="Z223" s="3"/>
      <c r="AA223" s="3"/>
      <c r="AB223" s="3"/>
      <c r="AC223" s="3"/>
      <c r="AD223" s="3"/>
      <c r="AE223" s="3"/>
      <c r="AF223" s="3"/>
      <c r="AG223" s="3"/>
      <c r="AH223" s="3"/>
      <c r="AI223" s="3"/>
      <c r="AJ223" s="3"/>
      <c r="AK223" s="3"/>
      <c r="AL223" s="3"/>
      <c r="AM223" s="3"/>
      <c r="AN223" s="3"/>
      <c r="AO223" s="150"/>
      <c r="AP223" s="3"/>
      <c r="AQ223" s="3"/>
      <c r="AR223" s="3"/>
      <c r="AS223" s="3"/>
      <c r="AT223" s="3"/>
      <c r="AU223" s="3"/>
      <c r="AV223" s="3"/>
      <c r="AW223" s="3"/>
      <c r="AX223" s="3"/>
      <c r="AY223" s="3"/>
      <c r="AZ223" s="150"/>
      <c r="BA223" s="150"/>
      <c r="BB223" s="150"/>
      <c r="BC223" s="3"/>
      <c r="BD223" s="3"/>
      <c r="BE223" s="3"/>
    </row>
    <row r="224" spans="1:57" x14ac:dyDescent="0.3">
      <c r="A224" s="3"/>
      <c r="B224" s="3"/>
      <c r="C224" s="3"/>
      <c r="D224" s="3"/>
      <c r="E224" s="135"/>
      <c r="F224" s="3"/>
      <c r="G224" s="3"/>
      <c r="H224" s="3"/>
      <c r="I224" s="3"/>
      <c r="J224" s="3"/>
      <c r="K224" s="3"/>
      <c r="L224" s="3"/>
      <c r="M224" s="3"/>
      <c r="N224" s="150"/>
      <c r="O224" s="150"/>
      <c r="P224" s="150"/>
      <c r="Q224" s="150"/>
      <c r="R224" s="150"/>
      <c r="S224" s="150"/>
      <c r="T224" s="150"/>
      <c r="U224" s="150"/>
      <c r="V224" s="150"/>
      <c r="W224" s="150"/>
      <c r="X224" s="3"/>
      <c r="Y224" s="3"/>
      <c r="Z224" s="3"/>
      <c r="AA224" s="3"/>
      <c r="AB224" s="3"/>
      <c r="AC224" s="3"/>
      <c r="AD224" s="3"/>
      <c r="AE224" s="3"/>
      <c r="AF224" s="3"/>
      <c r="AG224" s="3"/>
      <c r="AH224" s="3"/>
      <c r="AI224" s="3"/>
      <c r="AJ224" s="3"/>
      <c r="AK224" s="3"/>
      <c r="AL224" s="3"/>
      <c r="AM224" s="3"/>
      <c r="AN224" s="3"/>
      <c r="AO224" s="3"/>
      <c r="AP224" s="3"/>
      <c r="AQ224" s="150"/>
      <c r="AR224" s="3"/>
      <c r="AS224" s="3"/>
      <c r="AT224" s="3"/>
      <c r="AU224" s="3"/>
      <c r="AV224" s="3"/>
      <c r="AW224" s="3"/>
      <c r="AX224" s="3"/>
      <c r="AY224" s="3"/>
      <c r="AZ224" s="3"/>
      <c r="BA224" s="3"/>
      <c r="BB224" s="3"/>
      <c r="BC224" s="3"/>
      <c r="BD224" s="3"/>
      <c r="BE224" s="3"/>
    </row>
    <row r="225" spans="1:57" x14ac:dyDescent="0.3">
      <c r="A225" s="3"/>
      <c r="B225" s="3"/>
      <c r="C225" s="3"/>
      <c r="D225" s="3"/>
      <c r="E225" s="135"/>
      <c r="F225" s="3"/>
      <c r="G225" s="3"/>
      <c r="H225" s="3"/>
      <c r="I225" s="3"/>
      <c r="J225" s="3"/>
      <c r="K225" s="3"/>
      <c r="L225" s="3"/>
      <c r="M225" s="3"/>
      <c r="N225" s="150"/>
      <c r="O225" s="150"/>
      <c r="P225" s="150"/>
      <c r="Q225" s="150"/>
      <c r="R225" s="150"/>
      <c r="S225" s="150"/>
      <c r="T225" s="150"/>
      <c r="U225" s="150"/>
      <c r="V225" s="150"/>
      <c r="W225" s="150"/>
      <c r="X225" s="3"/>
      <c r="Y225" s="3"/>
      <c r="Z225" s="3"/>
      <c r="AA225" s="3"/>
      <c r="AB225" s="3"/>
      <c r="AC225" s="3"/>
      <c r="AD225" s="3"/>
      <c r="AE225" s="3"/>
      <c r="AF225" s="3"/>
      <c r="AG225" s="150"/>
      <c r="AH225" s="3"/>
      <c r="AI225" s="150"/>
      <c r="AJ225" s="3"/>
      <c r="AK225" s="3"/>
      <c r="AL225" s="3"/>
      <c r="AM225" s="3"/>
      <c r="AN225" s="3"/>
      <c r="AO225" s="3"/>
      <c r="AP225" s="3"/>
      <c r="AQ225" s="3"/>
      <c r="AR225" s="3"/>
      <c r="AS225" s="3"/>
      <c r="AT225" s="3"/>
      <c r="AU225" s="3"/>
      <c r="AV225" s="3"/>
      <c r="AW225" s="3"/>
      <c r="AX225" s="3"/>
      <c r="AY225" s="3"/>
      <c r="AZ225" s="3"/>
      <c r="BA225" s="3"/>
      <c r="BB225" s="3"/>
      <c r="BC225" s="3"/>
      <c r="BD225" s="3"/>
      <c r="BE225" s="3"/>
    </row>
    <row r="226" spans="1:57" x14ac:dyDescent="0.3">
      <c r="A226" s="3"/>
      <c r="B226" s="3"/>
      <c r="C226" s="3"/>
      <c r="D226" s="3"/>
      <c r="E226" s="135"/>
      <c r="F226" s="3"/>
      <c r="G226" s="3"/>
      <c r="H226" s="3"/>
      <c r="I226" s="3"/>
      <c r="J226" s="3"/>
      <c r="K226" s="3"/>
      <c r="L226" s="3"/>
      <c r="M226" s="3"/>
      <c r="N226" s="150"/>
      <c r="O226" s="150"/>
      <c r="P226" s="150"/>
      <c r="Q226" s="150"/>
      <c r="R226" s="150"/>
      <c r="S226" s="150"/>
      <c r="T226" s="150"/>
      <c r="U226" s="150"/>
      <c r="V226" s="150"/>
      <c r="W226" s="150"/>
      <c r="X226" s="3"/>
      <c r="Y226" s="3"/>
      <c r="Z226" s="3"/>
      <c r="AA226" s="3"/>
      <c r="AB226" s="3"/>
      <c r="AC226" s="3"/>
      <c r="AD226" s="3"/>
      <c r="AE226" s="3"/>
      <c r="AF226" s="3"/>
      <c r="AG226" s="150"/>
      <c r="AH226" s="3"/>
      <c r="AI226" s="150"/>
      <c r="AJ226" s="3"/>
      <c r="AK226" s="3"/>
      <c r="AL226" s="3"/>
      <c r="AM226" s="3"/>
      <c r="AN226" s="3"/>
      <c r="AO226" s="3"/>
      <c r="AP226" s="3"/>
      <c r="AQ226" s="3"/>
      <c r="AR226" s="3"/>
      <c r="AS226" s="3"/>
      <c r="AT226" s="3"/>
      <c r="AU226" s="3"/>
      <c r="AV226" s="3"/>
      <c r="AW226" s="3"/>
      <c r="AX226" s="3"/>
      <c r="AY226" s="3"/>
      <c r="AZ226" s="3"/>
      <c r="BA226" s="3"/>
      <c r="BB226" s="3"/>
      <c r="BC226" s="3"/>
      <c r="BD226" s="3"/>
      <c r="BE226" s="3"/>
    </row>
    <row r="227" spans="1:57" x14ac:dyDescent="0.3">
      <c r="A227" s="3"/>
      <c r="B227" s="3"/>
      <c r="C227" s="3"/>
      <c r="D227" s="3"/>
      <c r="E227" s="135"/>
      <c r="F227" s="3"/>
      <c r="G227" s="3"/>
      <c r="H227" s="3"/>
      <c r="I227" s="3"/>
      <c r="J227" s="3"/>
      <c r="K227" s="3"/>
      <c r="L227" s="3"/>
      <c r="M227" s="3"/>
      <c r="N227" s="150"/>
      <c r="O227" s="150"/>
      <c r="P227" s="150"/>
      <c r="Q227" s="150"/>
      <c r="R227" s="150"/>
      <c r="S227" s="150"/>
      <c r="T227" s="150"/>
      <c r="U227" s="150"/>
      <c r="V227" s="150"/>
      <c r="W227" s="150"/>
      <c r="X227" s="3"/>
      <c r="Y227" s="3"/>
      <c r="Z227" s="3"/>
      <c r="AA227" s="3"/>
      <c r="AB227" s="3"/>
      <c r="AC227" s="3"/>
      <c r="AD227" s="3"/>
      <c r="AE227" s="150"/>
      <c r="AF227" s="3"/>
      <c r="AG227" s="3"/>
      <c r="AH227" s="3"/>
      <c r="AI227" s="3"/>
      <c r="AJ227" s="3"/>
      <c r="AK227" s="3"/>
      <c r="AL227" s="3"/>
      <c r="AM227" s="3"/>
      <c r="AN227" s="3"/>
      <c r="AO227" s="3"/>
      <c r="AP227" s="3"/>
      <c r="AQ227" s="3"/>
      <c r="AR227" s="3"/>
      <c r="AS227" s="3"/>
      <c r="AT227" s="3"/>
      <c r="AU227" s="150"/>
      <c r="AV227" s="150"/>
      <c r="AW227" s="3"/>
      <c r="AX227" s="3"/>
      <c r="AY227" s="3"/>
      <c r="AZ227" s="3"/>
      <c r="BA227" s="3"/>
      <c r="BB227" s="3"/>
      <c r="BC227" s="3"/>
      <c r="BD227" s="3"/>
      <c r="BE227" s="3"/>
    </row>
    <row r="228" spans="1:57" x14ac:dyDescent="0.3">
      <c r="A228" s="3"/>
      <c r="B228" s="3"/>
      <c r="C228" s="3"/>
      <c r="D228" s="3"/>
      <c r="E228" s="135"/>
      <c r="F228" s="3"/>
      <c r="G228" s="3"/>
      <c r="H228" s="3"/>
      <c r="I228" s="3"/>
      <c r="J228" s="3"/>
      <c r="K228" s="3"/>
      <c r="L228" s="3"/>
      <c r="M228" s="3"/>
      <c r="N228" s="150"/>
      <c r="O228" s="150"/>
      <c r="P228" s="150"/>
      <c r="Q228" s="150"/>
      <c r="R228" s="150"/>
      <c r="S228" s="150"/>
      <c r="T228" s="150"/>
      <c r="U228" s="150"/>
      <c r="V228" s="150"/>
      <c r="W228" s="150"/>
      <c r="X228" s="3"/>
      <c r="Y228" s="3"/>
      <c r="Z228" s="3"/>
      <c r="AA228" s="3"/>
      <c r="AB228" s="3"/>
      <c r="AC228" s="3"/>
      <c r="AD228" s="3"/>
      <c r="AE228" s="150"/>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c r="BE228" s="3"/>
    </row>
    <row r="229" spans="1:57" x14ac:dyDescent="0.3">
      <c r="A229" s="3"/>
      <c r="B229" s="3"/>
      <c r="C229" s="3"/>
      <c r="D229" s="3"/>
      <c r="E229" s="135"/>
      <c r="F229" s="3"/>
      <c r="G229" s="3"/>
      <c r="H229" s="3"/>
      <c r="I229" s="3"/>
      <c r="J229" s="3"/>
      <c r="K229" s="3"/>
      <c r="L229" s="3"/>
      <c r="M229" s="3"/>
      <c r="N229" s="150"/>
      <c r="O229" s="150"/>
      <c r="P229" s="150"/>
      <c r="Q229" s="150"/>
      <c r="R229" s="150"/>
      <c r="S229" s="150"/>
      <c r="T229" s="150"/>
      <c r="U229" s="150"/>
      <c r="V229" s="150"/>
      <c r="W229" s="150"/>
      <c r="X229" s="3"/>
      <c r="Y229" s="3"/>
      <c r="Z229" s="3"/>
      <c r="AA229" s="3"/>
      <c r="AB229" s="3"/>
      <c r="AC229" s="3"/>
      <c r="AD229" s="3"/>
      <c r="AE229" s="150"/>
      <c r="AF229" s="3"/>
      <c r="AG229" s="3"/>
      <c r="AH229" s="3"/>
      <c r="AI229" s="3"/>
      <c r="AJ229" s="3"/>
      <c r="AK229" s="3"/>
      <c r="AL229" s="3"/>
      <c r="AM229" s="3"/>
      <c r="AN229" s="3"/>
      <c r="AO229" s="3"/>
      <c r="AP229" s="3"/>
      <c r="AQ229" s="3"/>
      <c r="AR229" s="3"/>
      <c r="AS229" s="3"/>
      <c r="AT229" s="3"/>
      <c r="AU229" s="3"/>
      <c r="AV229" s="3"/>
      <c r="AW229" s="3"/>
      <c r="AX229" s="3"/>
      <c r="AY229" s="3"/>
      <c r="AZ229" s="150"/>
      <c r="BA229" s="150"/>
      <c r="BB229" s="150"/>
      <c r="BC229" s="3"/>
      <c r="BD229" s="3"/>
      <c r="BE229" s="3"/>
    </row>
    <row r="230" spans="1:57" x14ac:dyDescent="0.3">
      <c r="A230" s="3"/>
      <c r="B230" s="3"/>
      <c r="C230" s="3"/>
      <c r="D230" s="3"/>
      <c r="E230" s="135"/>
      <c r="F230" s="3"/>
      <c r="G230" s="3"/>
      <c r="H230" s="3"/>
      <c r="I230" s="3"/>
      <c r="J230" s="3"/>
      <c r="K230" s="3"/>
      <c r="L230" s="3"/>
      <c r="M230" s="3"/>
      <c r="N230" s="150"/>
      <c r="O230" s="150"/>
      <c r="P230" s="150"/>
      <c r="Q230" s="150"/>
      <c r="R230" s="150"/>
      <c r="S230" s="150"/>
      <c r="T230" s="150"/>
      <c r="U230" s="150"/>
      <c r="V230" s="150"/>
      <c r="W230" s="150"/>
      <c r="X230" s="3"/>
      <c r="Y230" s="3"/>
      <c r="Z230" s="3"/>
      <c r="AA230" s="3"/>
      <c r="AB230" s="3"/>
      <c r="AC230" s="3"/>
      <c r="AD230" s="3"/>
      <c r="AE230" s="3"/>
      <c r="AF230" s="3"/>
      <c r="AG230" s="150"/>
      <c r="AH230" s="3"/>
      <c r="AI230" s="150"/>
      <c r="AJ230" s="3"/>
      <c r="AK230" s="3"/>
      <c r="AL230" s="3"/>
      <c r="AM230" s="3"/>
      <c r="AN230" s="3"/>
      <c r="AO230" s="3"/>
      <c r="AP230" s="3"/>
      <c r="AQ230" s="3"/>
      <c r="AR230" s="3"/>
      <c r="AS230" s="3"/>
      <c r="AT230" s="3"/>
      <c r="AU230" s="3"/>
      <c r="AV230" s="3"/>
      <c r="AW230" s="3"/>
      <c r="AX230" s="3"/>
      <c r="AY230" s="3"/>
      <c r="AZ230" s="3"/>
      <c r="BA230" s="3"/>
      <c r="BB230" s="3"/>
      <c r="BC230" s="3"/>
      <c r="BD230" s="3"/>
      <c r="BE230" s="3"/>
    </row>
    <row r="231" spans="1:57" x14ac:dyDescent="0.35">
      <c r="A231" s="136"/>
      <c r="B231" s="136"/>
      <c r="C231" s="136"/>
      <c r="D231" s="136"/>
      <c r="E231" s="152"/>
      <c r="F231" s="136"/>
      <c r="G231" s="136"/>
      <c r="H231" s="136"/>
      <c r="I231" s="136"/>
      <c r="J231" s="136"/>
      <c r="K231" s="136"/>
      <c r="L231" s="136"/>
      <c r="M231" s="136"/>
      <c r="N231" s="137"/>
      <c r="O231" s="137"/>
      <c r="P231" s="137"/>
      <c r="Q231" s="137"/>
      <c r="R231" s="137"/>
      <c r="S231" s="137"/>
      <c r="T231" s="137"/>
      <c r="U231" s="137"/>
      <c r="V231" s="137"/>
      <c r="W231" s="137"/>
      <c r="X231" s="136"/>
      <c r="Y231" s="137"/>
      <c r="Z231" s="136"/>
      <c r="AA231" s="136"/>
      <c r="AB231" s="136"/>
      <c r="AC231" s="137"/>
      <c r="AD231" s="136"/>
      <c r="AE231" s="136"/>
      <c r="AF231" s="136"/>
      <c r="AG231" s="136"/>
      <c r="AH231" s="136"/>
      <c r="AI231" s="136"/>
      <c r="AJ231" s="136"/>
      <c r="AK231" s="137"/>
      <c r="AL231" s="136"/>
      <c r="AM231" s="137"/>
      <c r="AN231" s="136"/>
      <c r="AO231" s="137"/>
      <c r="AP231" s="136"/>
      <c r="AQ231" s="137"/>
      <c r="AR231" s="136"/>
      <c r="AS231" s="136"/>
      <c r="AT231" s="136"/>
      <c r="AU231" s="137"/>
      <c r="AV231" s="137"/>
      <c r="AW231" s="137"/>
      <c r="AX231" s="137"/>
      <c r="AY231" s="137"/>
      <c r="AZ231" s="137"/>
      <c r="BA231" s="137"/>
      <c r="BB231" s="137"/>
      <c r="BC231" s="136"/>
      <c r="BD231" s="136"/>
      <c r="BE231" s="136"/>
    </row>
    <row r="232" spans="1:57" x14ac:dyDescent="0.35">
      <c r="A232" s="136"/>
      <c r="B232" s="136"/>
      <c r="C232" s="136"/>
      <c r="D232" s="136"/>
      <c r="E232" s="152"/>
      <c r="F232" s="136"/>
      <c r="G232" s="136"/>
      <c r="H232" s="136"/>
      <c r="I232" s="136"/>
      <c r="J232" s="136"/>
      <c r="K232" s="136"/>
      <c r="L232" s="136"/>
      <c r="M232" s="136"/>
      <c r="N232" s="137"/>
      <c r="O232" s="137"/>
      <c r="P232" s="137"/>
      <c r="Q232" s="137"/>
      <c r="R232" s="137"/>
      <c r="S232" s="137"/>
      <c r="T232" s="137"/>
      <c r="U232" s="137"/>
      <c r="V232" s="137"/>
      <c r="W232" s="137"/>
      <c r="X232" s="136"/>
      <c r="Y232" s="136"/>
      <c r="Z232" s="136"/>
      <c r="AA232" s="137"/>
      <c r="AB232" s="136"/>
      <c r="AC232" s="136"/>
      <c r="AD232" s="136"/>
      <c r="AE232" s="136"/>
      <c r="AF232" s="136"/>
      <c r="AG232" s="136"/>
      <c r="AH232" s="136"/>
      <c r="AI232" s="136"/>
      <c r="AJ232" s="136"/>
      <c r="AK232" s="136"/>
      <c r="AL232" s="136"/>
      <c r="AM232" s="136"/>
      <c r="AN232" s="136"/>
      <c r="AO232" s="136"/>
      <c r="AP232" s="136"/>
      <c r="AQ232" s="136"/>
      <c r="AR232" s="136"/>
      <c r="AS232" s="136"/>
      <c r="AT232" s="136"/>
      <c r="AU232" s="137"/>
      <c r="AV232" s="137"/>
      <c r="AW232" s="136"/>
      <c r="AX232" s="136"/>
      <c r="AY232" s="136"/>
      <c r="AZ232" s="136"/>
      <c r="BA232" s="136"/>
      <c r="BB232" s="136"/>
      <c r="BC232" s="136"/>
      <c r="BD232" s="136"/>
      <c r="BE232" s="136"/>
    </row>
    <row r="233" spans="1:57" x14ac:dyDescent="0.35">
      <c r="A233" s="136"/>
      <c r="B233" s="136"/>
      <c r="C233" s="136"/>
      <c r="D233" s="136"/>
      <c r="E233" s="152"/>
      <c r="F233" s="136"/>
      <c r="G233" s="136"/>
      <c r="H233" s="136"/>
      <c r="I233" s="136"/>
      <c r="J233" s="136"/>
      <c r="K233" s="136"/>
      <c r="L233" s="136"/>
      <c r="M233" s="136"/>
      <c r="N233" s="137"/>
      <c r="O233" s="137"/>
      <c r="P233" s="137"/>
      <c r="Q233" s="137"/>
      <c r="R233" s="137"/>
      <c r="S233" s="137"/>
      <c r="T233" s="137"/>
      <c r="U233" s="137"/>
      <c r="V233" s="137"/>
      <c r="W233" s="137"/>
      <c r="X233" s="136"/>
      <c r="Y233" s="136"/>
      <c r="Z233" s="136"/>
      <c r="AA233" s="136"/>
      <c r="AB233" s="136"/>
      <c r="AC233" s="136"/>
      <c r="AD233" s="136"/>
      <c r="AE233" s="136"/>
      <c r="AF233" s="136"/>
      <c r="AG233" s="136"/>
      <c r="AH233" s="136"/>
      <c r="AI233" s="136"/>
      <c r="AJ233" s="136"/>
      <c r="AK233" s="136"/>
      <c r="AL233" s="136"/>
      <c r="AM233" s="136"/>
      <c r="AN233" s="136"/>
      <c r="AO233" s="137"/>
      <c r="AP233" s="136"/>
      <c r="AQ233" s="136"/>
      <c r="AR233" s="136"/>
      <c r="AS233" s="136"/>
      <c r="AT233" s="136"/>
      <c r="AU233" s="137"/>
      <c r="AV233" s="137"/>
      <c r="AW233" s="136"/>
      <c r="AX233" s="136"/>
      <c r="AY233" s="136"/>
      <c r="AZ233" s="136"/>
      <c r="BA233" s="136"/>
      <c r="BB233" s="136"/>
      <c r="BC233" s="136"/>
      <c r="BD233" s="136"/>
      <c r="BE233" s="136"/>
    </row>
    <row r="234" spans="1:57" x14ac:dyDescent="0.35">
      <c r="A234" s="136"/>
      <c r="B234" s="136"/>
      <c r="C234" s="136"/>
      <c r="D234" s="136"/>
      <c r="E234" s="152"/>
      <c r="F234" s="136"/>
      <c r="G234" s="136"/>
      <c r="H234" s="136"/>
      <c r="I234" s="136"/>
      <c r="J234" s="136"/>
      <c r="K234" s="136"/>
      <c r="L234" s="136"/>
      <c r="M234" s="136"/>
      <c r="N234" s="137"/>
      <c r="O234" s="137"/>
      <c r="P234" s="137"/>
      <c r="Q234" s="137"/>
      <c r="R234" s="137"/>
      <c r="S234" s="137"/>
      <c r="T234" s="137"/>
      <c r="U234" s="137"/>
      <c r="V234" s="137"/>
      <c r="W234" s="137"/>
      <c r="X234" s="136"/>
      <c r="Y234" s="136"/>
      <c r="Z234" s="136"/>
      <c r="AA234" s="136"/>
      <c r="AB234" s="136"/>
      <c r="AC234" s="136"/>
      <c r="AD234" s="136"/>
      <c r="AE234" s="136"/>
      <c r="AF234" s="136"/>
      <c r="AG234" s="136"/>
      <c r="AH234" s="136"/>
      <c r="AI234" s="136"/>
      <c r="AJ234" s="136"/>
      <c r="AK234" s="136"/>
      <c r="AL234" s="136"/>
      <c r="AM234" s="136"/>
      <c r="AN234" s="136"/>
      <c r="AO234" s="137"/>
      <c r="AP234" s="136"/>
      <c r="AQ234" s="136"/>
      <c r="AR234" s="136"/>
      <c r="AS234" s="136"/>
      <c r="AT234" s="136"/>
      <c r="AU234" s="137"/>
      <c r="AV234" s="137"/>
      <c r="AW234" s="136"/>
      <c r="AX234" s="136"/>
      <c r="AY234" s="136"/>
      <c r="AZ234" s="136"/>
      <c r="BA234" s="136"/>
      <c r="BB234" s="136"/>
      <c r="BC234" s="136"/>
      <c r="BD234" s="136"/>
      <c r="BE234" s="136"/>
    </row>
    <row r="235" spans="1:57" x14ac:dyDescent="0.35">
      <c r="A235" s="136"/>
      <c r="B235" s="136"/>
      <c r="C235" s="136"/>
      <c r="D235" s="136"/>
      <c r="E235" s="152"/>
      <c r="F235" s="136"/>
      <c r="G235" s="136"/>
      <c r="H235" s="136"/>
      <c r="I235" s="136"/>
      <c r="J235" s="136"/>
      <c r="K235" s="136"/>
      <c r="L235" s="136"/>
      <c r="M235" s="136"/>
      <c r="N235" s="137"/>
      <c r="O235" s="137"/>
      <c r="P235" s="137"/>
      <c r="Q235" s="137"/>
      <c r="R235" s="137"/>
      <c r="S235" s="137"/>
      <c r="T235" s="137"/>
      <c r="U235" s="137"/>
      <c r="V235" s="137"/>
      <c r="W235" s="137"/>
      <c r="X235" s="136"/>
      <c r="Y235" s="136"/>
      <c r="Z235" s="136"/>
      <c r="AA235" s="137"/>
      <c r="AB235" s="136"/>
      <c r="AC235" s="136"/>
      <c r="AD235" s="136"/>
      <c r="AE235" s="136"/>
      <c r="AF235" s="136"/>
      <c r="AG235" s="136"/>
      <c r="AH235" s="136"/>
      <c r="AI235" s="136"/>
      <c r="AJ235" s="136"/>
      <c r="AK235" s="136"/>
      <c r="AL235" s="136"/>
      <c r="AM235" s="136"/>
      <c r="AN235" s="136"/>
      <c r="AO235" s="136"/>
      <c r="AP235" s="136"/>
      <c r="AQ235" s="136"/>
      <c r="AR235" s="136"/>
      <c r="AS235" s="136"/>
      <c r="AT235" s="136"/>
      <c r="AU235" s="137"/>
      <c r="AV235" s="137"/>
      <c r="AW235" s="136"/>
      <c r="AX235" s="136"/>
      <c r="AY235" s="136"/>
      <c r="AZ235" s="136"/>
      <c r="BA235" s="136"/>
      <c r="BB235" s="136"/>
      <c r="BC235" s="136"/>
      <c r="BD235" s="136"/>
      <c r="BE235" s="136"/>
    </row>
    <row r="236" spans="1:57" x14ac:dyDescent="0.35">
      <c r="A236" s="136"/>
      <c r="B236" s="136"/>
      <c r="C236" s="136"/>
      <c r="D236" s="136"/>
      <c r="E236" s="152"/>
      <c r="F236" s="136"/>
      <c r="G236" s="136"/>
      <c r="H236" s="136"/>
      <c r="I236" s="136"/>
      <c r="J236" s="136"/>
      <c r="K236" s="136"/>
      <c r="L236" s="136"/>
      <c r="M236" s="136"/>
      <c r="N236" s="137"/>
      <c r="O236" s="137"/>
      <c r="P236" s="137"/>
      <c r="Q236" s="137"/>
      <c r="R236" s="137"/>
      <c r="S236" s="137"/>
      <c r="T236" s="137"/>
      <c r="U236" s="137"/>
      <c r="V236" s="137"/>
      <c r="W236" s="137"/>
      <c r="X236" s="136"/>
      <c r="Y236" s="136"/>
      <c r="Z236" s="136"/>
      <c r="AA236" s="136"/>
      <c r="AB236" s="136"/>
      <c r="AC236" s="137"/>
      <c r="AD236" s="136"/>
      <c r="AE236" s="136"/>
      <c r="AF236" s="136"/>
      <c r="AG236" s="136"/>
      <c r="AH236" s="136"/>
      <c r="AI236" s="136"/>
      <c r="AJ236" s="136"/>
      <c r="AK236" s="137"/>
      <c r="AL236" s="136"/>
      <c r="AM236" s="137"/>
      <c r="AN236" s="136"/>
      <c r="AO236" s="136"/>
      <c r="AP236" s="136"/>
      <c r="AQ236" s="136"/>
      <c r="AR236" s="136"/>
      <c r="AS236" s="136"/>
      <c r="AT236" s="136"/>
      <c r="AU236" s="137"/>
      <c r="AV236" s="137"/>
      <c r="AW236" s="136"/>
      <c r="AX236" s="136"/>
      <c r="AY236" s="136"/>
      <c r="AZ236" s="137"/>
      <c r="BA236" s="137"/>
      <c r="BB236" s="137"/>
      <c r="BC236" s="136"/>
      <c r="BD236" s="136"/>
      <c r="BE236" s="136"/>
    </row>
    <row r="237" spans="1:57" x14ac:dyDescent="0.35">
      <c r="A237" s="136"/>
      <c r="B237" s="136"/>
      <c r="C237" s="136"/>
      <c r="D237" s="136"/>
      <c r="E237" s="152"/>
      <c r="F237" s="136"/>
      <c r="G237" s="136"/>
      <c r="H237" s="136"/>
      <c r="I237" s="136"/>
      <c r="J237" s="136"/>
      <c r="K237" s="136"/>
      <c r="L237" s="136"/>
      <c r="M237" s="136"/>
      <c r="N237" s="137"/>
      <c r="O237" s="137"/>
      <c r="P237" s="137"/>
      <c r="Q237" s="137"/>
      <c r="R237" s="137"/>
      <c r="S237" s="137"/>
      <c r="T237" s="137"/>
      <c r="U237" s="137"/>
      <c r="V237" s="137"/>
      <c r="W237" s="137"/>
      <c r="X237" s="136"/>
      <c r="Y237" s="137"/>
      <c r="Z237" s="136"/>
      <c r="AA237" s="137"/>
      <c r="AB237" s="136"/>
      <c r="AC237" s="137"/>
      <c r="AD237" s="136"/>
      <c r="AE237" s="136"/>
      <c r="AF237" s="136"/>
      <c r="AG237" s="137"/>
      <c r="AH237" s="136"/>
      <c r="AI237" s="137"/>
      <c r="AJ237" s="136"/>
      <c r="AK237" s="137"/>
      <c r="AL237" s="136"/>
      <c r="AM237" s="136"/>
      <c r="AN237" s="136"/>
      <c r="AO237" s="136"/>
      <c r="AP237" s="136"/>
      <c r="AQ237" s="136"/>
      <c r="AR237" s="136"/>
      <c r="AS237" s="136"/>
      <c r="AT237" s="136"/>
      <c r="AU237" s="137"/>
      <c r="AV237" s="137"/>
      <c r="AW237" s="136"/>
      <c r="AX237" s="136"/>
      <c r="AY237" s="136"/>
      <c r="AZ237" s="137"/>
      <c r="BA237" s="137"/>
      <c r="BB237" s="137"/>
      <c r="BC237" s="136"/>
      <c r="BD237" s="136"/>
      <c r="BE237" s="136"/>
    </row>
    <row r="238" spans="1:57" x14ac:dyDescent="0.35">
      <c r="A238" s="136"/>
      <c r="B238" s="136"/>
      <c r="C238" s="136"/>
      <c r="D238" s="136"/>
      <c r="E238" s="152"/>
      <c r="F238" s="136"/>
      <c r="G238" s="136"/>
      <c r="H238" s="136"/>
      <c r="I238" s="136"/>
      <c r="J238" s="136"/>
      <c r="K238" s="136"/>
      <c r="L238" s="136"/>
      <c r="M238" s="136"/>
      <c r="N238" s="137"/>
      <c r="O238" s="137"/>
      <c r="P238" s="137"/>
      <c r="Q238" s="137"/>
      <c r="R238" s="137"/>
      <c r="S238" s="137"/>
      <c r="T238" s="137"/>
      <c r="U238" s="137"/>
      <c r="V238" s="137"/>
      <c r="W238" s="137"/>
      <c r="X238" s="136"/>
      <c r="Y238" s="137"/>
      <c r="Z238" s="136"/>
      <c r="AA238" s="137"/>
      <c r="AB238" s="136"/>
      <c r="AC238" s="137"/>
      <c r="AD238" s="136"/>
      <c r="AE238" s="136"/>
      <c r="AF238" s="136"/>
      <c r="AG238" s="137"/>
      <c r="AH238" s="136"/>
      <c r="AI238" s="137"/>
      <c r="AJ238" s="136"/>
      <c r="AK238" s="137"/>
      <c r="AL238" s="136"/>
      <c r="AM238" s="136"/>
      <c r="AN238" s="136"/>
      <c r="AO238" s="136"/>
      <c r="AP238" s="136"/>
      <c r="AQ238" s="136"/>
      <c r="AR238" s="136"/>
      <c r="AS238" s="136"/>
      <c r="AT238" s="136"/>
      <c r="AU238" s="137"/>
      <c r="AV238" s="137"/>
      <c r="AW238" s="136"/>
      <c r="AX238" s="136"/>
      <c r="AY238" s="136"/>
      <c r="AZ238" s="137"/>
      <c r="BA238" s="137"/>
      <c r="BB238" s="137"/>
      <c r="BC238" s="136"/>
      <c r="BD238" s="136"/>
      <c r="BE238" s="136"/>
    </row>
    <row r="239" spans="1:57" x14ac:dyDescent="0.35">
      <c r="A239" s="136"/>
      <c r="B239" s="136"/>
      <c r="C239" s="136"/>
      <c r="D239" s="136"/>
      <c r="E239" s="152"/>
      <c r="F239" s="136"/>
      <c r="G239" s="136"/>
      <c r="H239" s="136"/>
      <c r="I239" s="136"/>
      <c r="J239" s="136"/>
      <c r="K239" s="136"/>
      <c r="L239" s="136"/>
      <c r="M239" s="136"/>
      <c r="N239" s="137"/>
      <c r="O239" s="137"/>
      <c r="P239" s="137"/>
      <c r="Q239" s="137"/>
      <c r="R239" s="137"/>
      <c r="S239" s="137"/>
      <c r="T239" s="137"/>
      <c r="U239" s="137"/>
      <c r="V239" s="137"/>
      <c r="W239" s="137"/>
      <c r="X239" s="136"/>
      <c r="Y239" s="137"/>
      <c r="Z239" s="136"/>
      <c r="AA239" s="137"/>
      <c r="AB239" s="136"/>
      <c r="AC239" s="136"/>
      <c r="AD239" s="136"/>
      <c r="AE239" s="136"/>
      <c r="AF239" s="136"/>
      <c r="AG239" s="137"/>
      <c r="AH239" s="136"/>
      <c r="AI239" s="137"/>
      <c r="AJ239" s="136"/>
      <c r="AK239" s="136"/>
      <c r="AL239" s="136"/>
      <c r="AM239" s="136"/>
      <c r="AN239" s="136"/>
      <c r="AO239" s="136"/>
      <c r="AP239" s="136"/>
      <c r="AQ239" s="136"/>
      <c r="AR239" s="136"/>
      <c r="AS239" s="136"/>
      <c r="AT239" s="136"/>
      <c r="AU239" s="137"/>
      <c r="AV239" s="137"/>
      <c r="AW239" s="136"/>
      <c r="AX239" s="136"/>
      <c r="AY239" s="136"/>
      <c r="AZ239" s="137"/>
      <c r="BA239" s="137"/>
      <c r="BB239" s="137"/>
      <c r="BC239" s="136"/>
      <c r="BD239" s="136"/>
      <c r="BE239" s="136"/>
    </row>
    <row r="240" spans="1:57" x14ac:dyDescent="0.35">
      <c r="A240" s="136"/>
      <c r="B240" s="136"/>
      <c r="C240" s="136"/>
      <c r="D240" s="136"/>
      <c r="E240" s="152"/>
      <c r="F240" s="136"/>
      <c r="G240" s="136"/>
      <c r="H240" s="136"/>
      <c r="I240" s="136"/>
      <c r="J240" s="136"/>
      <c r="K240" s="136"/>
      <c r="L240" s="136"/>
      <c r="M240" s="136"/>
      <c r="N240" s="137"/>
      <c r="O240" s="137"/>
      <c r="P240" s="137"/>
      <c r="Q240" s="137"/>
      <c r="R240" s="137"/>
      <c r="S240" s="137"/>
      <c r="T240" s="137"/>
      <c r="U240" s="137"/>
      <c r="V240" s="137"/>
      <c r="W240" s="137"/>
      <c r="X240" s="136"/>
      <c r="Y240" s="136"/>
      <c r="Z240" s="136"/>
      <c r="AA240" s="136"/>
      <c r="AB240" s="136"/>
      <c r="AC240" s="136"/>
      <c r="AD240" s="136"/>
      <c r="AE240" s="136"/>
      <c r="AF240" s="136"/>
      <c r="AG240" s="136"/>
      <c r="AH240" s="136"/>
      <c r="AI240" s="136"/>
      <c r="AJ240" s="136"/>
      <c r="AK240" s="136"/>
      <c r="AL240" s="136"/>
      <c r="AM240" s="137"/>
      <c r="AN240" s="136"/>
      <c r="AO240" s="136"/>
      <c r="AP240" s="136"/>
      <c r="AQ240" s="136"/>
      <c r="AR240" s="136"/>
      <c r="AS240" s="136"/>
      <c r="AT240" s="136"/>
      <c r="AU240" s="137"/>
      <c r="AV240" s="137"/>
      <c r="AW240" s="136"/>
      <c r="AX240" s="136"/>
      <c r="AY240" s="136"/>
      <c r="AZ240" s="137"/>
      <c r="BA240" s="137"/>
      <c r="BB240" s="137"/>
      <c r="BC240" s="136"/>
      <c r="BD240" s="136"/>
      <c r="BE240" s="136"/>
    </row>
    <row r="241" spans="1:57" x14ac:dyDescent="0.35">
      <c r="A241" s="136"/>
      <c r="B241" s="136"/>
      <c r="C241" s="136"/>
      <c r="D241" s="136"/>
      <c r="E241" s="152"/>
      <c r="F241" s="136"/>
      <c r="G241" s="136"/>
      <c r="H241" s="136"/>
      <c r="I241" s="136"/>
      <c r="J241" s="136"/>
      <c r="K241" s="136"/>
      <c r="L241" s="136"/>
      <c r="M241" s="136"/>
      <c r="N241" s="137"/>
      <c r="O241" s="137"/>
      <c r="P241" s="137"/>
      <c r="Q241" s="137"/>
      <c r="R241" s="137"/>
      <c r="S241" s="137"/>
      <c r="T241" s="137"/>
      <c r="U241" s="137"/>
      <c r="V241" s="137"/>
      <c r="W241" s="137"/>
      <c r="X241" s="136"/>
      <c r="Y241" s="136"/>
      <c r="Z241" s="136"/>
      <c r="AA241" s="136"/>
      <c r="AB241" s="136"/>
      <c r="AC241" s="136"/>
      <c r="AD241" s="136"/>
      <c r="AE241" s="136"/>
      <c r="AF241" s="136"/>
      <c r="AG241" s="136"/>
      <c r="AH241" s="136"/>
      <c r="AI241" s="136"/>
      <c r="AJ241" s="136"/>
      <c r="AK241" s="136"/>
      <c r="AL241" s="136"/>
      <c r="AM241" s="137"/>
      <c r="AN241" s="136"/>
      <c r="AO241" s="136"/>
      <c r="AP241" s="136"/>
      <c r="AQ241" s="136"/>
      <c r="AR241" s="136"/>
      <c r="AS241" s="136"/>
      <c r="AT241" s="136"/>
      <c r="AU241" s="137"/>
      <c r="AV241" s="137"/>
      <c r="AW241" s="136"/>
      <c r="AX241" s="136"/>
      <c r="AY241" s="136"/>
      <c r="AZ241" s="137"/>
      <c r="BA241" s="137"/>
      <c r="BB241" s="137"/>
      <c r="BC241" s="136"/>
      <c r="BD241" s="136"/>
      <c r="BE241" s="136"/>
    </row>
    <row r="242" spans="1:57" x14ac:dyDescent="0.35">
      <c r="A242" s="136"/>
      <c r="B242" s="136"/>
      <c r="C242" s="136"/>
      <c r="D242" s="136"/>
      <c r="E242" s="152"/>
      <c r="F242" s="136"/>
      <c r="G242" s="136"/>
      <c r="H242" s="136"/>
      <c r="I242" s="136"/>
      <c r="J242" s="136"/>
      <c r="K242" s="136"/>
      <c r="L242" s="136"/>
      <c r="M242" s="136"/>
      <c r="N242" s="137"/>
      <c r="O242" s="137"/>
      <c r="P242" s="137"/>
      <c r="Q242" s="137"/>
      <c r="R242" s="137"/>
      <c r="S242" s="137"/>
      <c r="T242" s="137"/>
      <c r="U242" s="137"/>
      <c r="V242" s="137"/>
      <c r="W242" s="137"/>
      <c r="X242" s="136"/>
      <c r="Y242" s="136"/>
      <c r="Z242" s="136"/>
      <c r="AA242" s="136"/>
      <c r="AB242" s="136"/>
      <c r="AC242" s="136"/>
      <c r="AD242" s="136"/>
      <c r="AE242" s="136"/>
      <c r="AF242" s="136"/>
      <c r="AG242" s="136"/>
      <c r="AH242" s="136"/>
      <c r="AI242" s="136"/>
      <c r="AJ242" s="136"/>
      <c r="AK242" s="136"/>
      <c r="AL242" s="136"/>
      <c r="AM242" s="136"/>
      <c r="AN242" s="136"/>
      <c r="AO242" s="136"/>
      <c r="AP242" s="136"/>
      <c r="AQ242" s="137"/>
      <c r="AR242" s="136"/>
      <c r="AS242" s="136"/>
      <c r="AT242" s="136"/>
      <c r="AU242" s="136"/>
      <c r="AV242" s="136"/>
      <c r="AW242" s="136"/>
      <c r="AX242" s="136"/>
      <c r="AY242" s="136"/>
      <c r="AZ242" s="136"/>
      <c r="BA242" s="136"/>
      <c r="BB242" s="136"/>
      <c r="BC242" s="136"/>
      <c r="BD242" s="136"/>
      <c r="BE242" s="136"/>
    </row>
    <row r="243" spans="1:57" x14ac:dyDescent="0.35">
      <c r="A243" s="136"/>
      <c r="B243" s="136"/>
      <c r="C243" s="136"/>
      <c r="D243" s="136"/>
      <c r="E243" s="152"/>
      <c r="F243" s="136"/>
      <c r="G243" s="136"/>
      <c r="H243" s="136"/>
      <c r="I243" s="136"/>
      <c r="J243" s="136"/>
      <c r="K243" s="136"/>
      <c r="L243" s="136"/>
      <c r="M243" s="136"/>
      <c r="N243" s="137"/>
      <c r="O243" s="137"/>
      <c r="P243" s="137"/>
      <c r="Q243" s="137"/>
      <c r="R243" s="137"/>
      <c r="S243" s="137"/>
      <c r="T243" s="137"/>
      <c r="U243" s="137"/>
      <c r="V243" s="137"/>
      <c r="W243" s="137"/>
      <c r="X243" s="136"/>
      <c r="Y243" s="136"/>
      <c r="Z243" s="136"/>
      <c r="AA243" s="136"/>
      <c r="AB243" s="136"/>
      <c r="AC243" s="136"/>
      <c r="AD243" s="136"/>
      <c r="AE243" s="136"/>
      <c r="AF243" s="136"/>
      <c r="AG243" s="136"/>
      <c r="AH243" s="136"/>
      <c r="AI243" s="136"/>
      <c r="AJ243" s="136"/>
      <c r="AK243" s="136"/>
      <c r="AL243" s="136"/>
      <c r="AM243" s="136"/>
      <c r="AN243" s="136"/>
      <c r="AO243" s="136"/>
      <c r="AP243" s="136"/>
      <c r="AQ243" s="137"/>
      <c r="AR243" s="136"/>
      <c r="AS243" s="136"/>
      <c r="AT243" s="136"/>
      <c r="AU243" s="136"/>
      <c r="AV243" s="136"/>
      <c r="AW243" s="136"/>
      <c r="AX243" s="136"/>
      <c r="AY243" s="136"/>
      <c r="AZ243" s="136"/>
      <c r="BA243" s="136"/>
      <c r="BB243" s="136"/>
      <c r="BC243" s="136"/>
      <c r="BD243" s="136"/>
      <c r="BE243" s="136"/>
    </row>
    <row r="244" spans="1:57" x14ac:dyDescent="0.35">
      <c r="A244" s="136"/>
      <c r="B244" s="136"/>
      <c r="C244" s="136"/>
      <c r="D244" s="136"/>
      <c r="E244" s="152"/>
      <c r="F244" s="136"/>
      <c r="G244" s="136"/>
      <c r="H244" s="136"/>
      <c r="I244" s="136"/>
      <c r="J244" s="136"/>
      <c r="K244" s="136"/>
      <c r="L244" s="136"/>
      <c r="M244" s="136"/>
      <c r="N244" s="137"/>
      <c r="O244" s="137"/>
      <c r="P244" s="137"/>
      <c r="Q244" s="137"/>
      <c r="R244" s="137"/>
      <c r="S244" s="137"/>
      <c r="T244" s="137"/>
      <c r="U244" s="137"/>
      <c r="V244" s="137"/>
      <c r="W244" s="137"/>
      <c r="X244" s="136"/>
      <c r="Y244" s="136"/>
      <c r="Z244" s="136"/>
      <c r="AA244" s="136"/>
      <c r="AB244" s="136"/>
      <c r="AC244" s="136"/>
      <c r="AD244" s="136"/>
      <c r="AE244" s="136"/>
      <c r="AF244" s="136"/>
      <c r="AG244" s="136"/>
      <c r="AH244" s="136"/>
      <c r="AI244" s="136"/>
      <c r="AJ244" s="136"/>
      <c r="AK244" s="136"/>
      <c r="AL244" s="136"/>
      <c r="AM244" s="136"/>
      <c r="AN244" s="136"/>
      <c r="AO244" s="137"/>
      <c r="AP244" s="136"/>
      <c r="AQ244" s="136"/>
      <c r="AR244" s="136"/>
      <c r="AS244" s="136"/>
      <c r="AT244" s="136"/>
      <c r="AU244" s="137"/>
      <c r="AV244" s="137"/>
      <c r="AW244" s="136"/>
      <c r="AX244" s="136"/>
      <c r="AY244" s="136"/>
      <c r="AZ244" s="136"/>
      <c r="BA244" s="136"/>
      <c r="BB244" s="136"/>
      <c r="BC244" s="136"/>
      <c r="BD244" s="136"/>
      <c r="BE244" s="136"/>
    </row>
    <row r="245" spans="1:57" x14ac:dyDescent="0.35">
      <c r="A245" s="136"/>
      <c r="B245" s="136"/>
      <c r="C245" s="136"/>
      <c r="D245" s="136"/>
      <c r="E245" s="152"/>
      <c r="F245" s="136"/>
      <c r="G245" s="136"/>
      <c r="H245" s="136"/>
      <c r="I245" s="136"/>
      <c r="J245" s="136"/>
      <c r="K245" s="136"/>
      <c r="L245" s="136"/>
      <c r="M245" s="136"/>
      <c r="N245" s="137"/>
      <c r="O245" s="137"/>
      <c r="P245" s="137"/>
      <c r="Q245" s="137"/>
      <c r="R245" s="137"/>
      <c r="S245" s="137"/>
      <c r="T245" s="137"/>
      <c r="U245" s="137"/>
      <c r="V245" s="137"/>
      <c r="W245" s="137"/>
      <c r="X245" s="136"/>
      <c r="Y245" s="136"/>
      <c r="Z245" s="136"/>
      <c r="AA245" s="136"/>
      <c r="AB245" s="136"/>
      <c r="AC245" s="136"/>
      <c r="AD245" s="136"/>
      <c r="AE245" s="136"/>
      <c r="AF245" s="136"/>
      <c r="AG245" s="136"/>
      <c r="AH245" s="136"/>
      <c r="AI245" s="136"/>
      <c r="AJ245" s="136"/>
      <c r="AK245" s="136"/>
      <c r="AL245" s="136"/>
      <c r="AM245" s="136"/>
      <c r="AN245" s="136"/>
      <c r="AO245" s="137"/>
      <c r="AP245" s="136"/>
      <c r="AQ245" s="136"/>
      <c r="AR245" s="136"/>
      <c r="AS245" s="136"/>
      <c r="AT245" s="136"/>
      <c r="AU245" s="137"/>
      <c r="AV245" s="137"/>
      <c r="AW245" s="136"/>
      <c r="AX245" s="136"/>
      <c r="AY245" s="136"/>
      <c r="AZ245" s="136"/>
      <c r="BA245" s="136"/>
      <c r="BB245" s="136"/>
      <c r="BC245" s="136"/>
      <c r="BD245" s="136"/>
      <c r="BE245" s="136"/>
    </row>
    <row r="246" spans="1:57" x14ac:dyDescent="0.35">
      <c r="A246" s="136"/>
      <c r="B246" s="136"/>
      <c r="C246" s="136"/>
      <c r="D246" s="136"/>
      <c r="E246" s="152"/>
      <c r="F246" s="136"/>
      <c r="G246" s="136"/>
      <c r="H246" s="136"/>
      <c r="I246" s="136"/>
      <c r="J246" s="136"/>
      <c r="K246" s="136"/>
      <c r="L246" s="136"/>
      <c r="M246" s="136"/>
      <c r="N246" s="137"/>
      <c r="O246" s="137"/>
      <c r="P246" s="137"/>
      <c r="Q246" s="137"/>
      <c r="R246" s="137"/>
      <c r="S246" s="137"/>
      <c r="T246" s="137"/>
      <c r="U246" s="137"/>
      <c r="V246" s="137"/>
      <c r="W246" s="137"/>
      <c r="X246" s="136"/>
      <c r="Y246" s="136"/>
      <c r="Z246" s="136"/>
      <c r="AA246" s="136"/>
      <c r="AB246" s="136"/>
      <c r="AC246" s="136"/>
      <c r="AD246" s="136"/>
      <c r="AE246" s="136"/>
      <c r="AF246" s="136"/>
      <c r="AG246" s="136"/>
      <c r="AH246" s="136"/>
      <c r="AI246" s="136"/>
      <c r="AJ246" s="136"/>
      <c r="AK246" s="136"/>
      <c r="AL246" s="136"/>
      <c r="AM246" s="136"/>
      <c r="AN246" s="136"/>
      <c r="AO246" s="136"/>
      <c r="AP246" s="136"/>
      <c r="AQ246" s="137"/>
      <c r="AR246" s="136"/>
      <c r="AS246" s="136"/>
      <c r="AT246" s="136"/>
      <c r="AU246" s="136"/>
      <c r="AV246" s="136"/>
      <c r="AW246" s="136"/>
      <c r="AX246" s="136"/>
      <c r="AY246" s="136"/>
      <c r="AZ246" s="136"/>
      <c r="BA246" s="136"/>
      <c r="BB246" s="136"/>
      <c r="BC246" s="136"/>
      <c r="BD246" s="136"/>
      <c r="BE246" s="136"/>
    </row>
    <row r="247" spans="1:57" x14ac:dyDescent="0.35">
      <c r="A247" s="136"/>
      <c r="B247" s="136"/>
      <c r="C247" s="136"/>
      <c r="D247" s="136"/>
      <c r="E247" s="152"/>
      <c r="F247" s="136"/>
      <c r="G247" s="136"/>
      <c r="H247" s="136"/>
      <c r="I247" s="136"/>
      <c r="J247" s="136"/>
      <c r="K247" s="136"/>
      <c r="L247" s="136"/>
      <c r="M247" s="136"/>
      <c r="N247" s="137"/>
      <c r="O247" s="137"/>
      <c r="P247" s="137"/>
      <c r="Q247" s="137"/>
      <c r="R247" s="137"/>
      <c r="S247" s="137"/>
      <c r="T247" s="137"/>
      <c r="U247" s="137"/>
      <c r="V247" s="137"/>
      <c r="W247" s="137"/>
      <c r="X247" s="136"/>
      <c r="Y247" s="136"/>
      <c r="Z247" s="136"/>
      <c r="AA247" s="136"/>
      <c r="AB247" s="136"/>
      <c r="AC247" s="136"/>
      <c r="AD247" s="136"/>
      <c r="AE247" s="136"/>
      <c r="AF247" s="136"/>
      <c r="AG247" s="136"/>
      <c r="AH247" s="136"/>
      <c r="AI247" s="136"/>
      <c r="AJ247" s="136"/>
      <c r="AK247" s="136"/>
      <c r="AL247" s="136"/>
      <c r="AM247" s="136"/>
      <c r="AN247" s="136"/>
      <c r="AO247" s="137"/>
      <c r="AP247" s="136"/>
      <c r="AQ247" s="136"/>
      <c r="AR247" s="136"/>
      <c r="AS247" s="136"/>
      <c r="AT247" s="136"/>
      <c r="AU247" s="137"/>
      <c r="AV247" s="137"/>
      <c r="AW247" s="136"/>
      <c r="AX247" s="136"/>
      <c r="AY247" s="136"/>
      <c r="AZ247" s="136"/>
      <c r="BA247" s="136"/>
      <c r="BB247" s="136"/>
      <c r="BC247" s="136"/>
      <c r="BD247" s="136"/>
      <c r="BE247" s="136"/>
    </row>
    <row r="248" spans="1:57" x14ac:dyDescent="0.35">
      <c r="A248" s="136"/>
      <c r="B248" s="136"/>
      <c r="C248" s="136"/>
      <c r="D248" s="136"/>
      <c r="E248" s="152"/>
      <c r="F248" s="136"/>
      <c r="G248" s="136"/>
      <c r="H248" s="136"/>
      <c r="I248" s="136"/>
      <c r="J248" s="136"/>
      <c r="K248" s="136"/>
      <c r="L248" s="136"/>
      <c r="M248" s="136"/>
      <c r="N248" s="137"/>
      <c r="O248" s="137"/>
      <c r="P248" s="137"/>
      <c r="Q248" s="137"/>
      <c r="R248" s="137"/>
      <c r="S248" s="137"/>
      <c r="T248" s="137"/>
      <c r="U248" s="137"/>
      <c r="V248" s="137"/>
      <c r="W248" s="137"/>
      <c r="X248" s="136"/>
      <c r="Y248" s="136"/>
      <c r="Z248" s="136"/>
      <c r="AA248" s="136"/>
      <c r="AB248" s="136"/>
      <c r="AC248" s="136"/>
      <c r="AD248" s="136"/>
      <c r="AE248" s="137"/>
      <c r="AF248" s="136"/>
      <c r="AG248" s="136"/>
      <c r="AH248" s="136"/>
      <c r="AI248" s="136"/>
      <c r="AJ248" s="136"/>
      <c r="AK248" s="136"/>
      <c r="AL248" s="136"/>
      <c r="AM248" s="136"/>
      <c r="AN248" s="136"/>
      <c r="AO248" s="136"/>
      <c r="AP248" s="136"/>
      <c r="AQ248" s="136"/>
      <c r="AR248" s="136"/>
      <c r="AS248" s="136"/>
      <c r="AT248" s="136"/>
      <c r="AU248" s="137"/>
      <c r="AV248" s="137"/>
      <c r="AW248" s="137"/>
      <c r="AX248" s="137"/>
      <c r="AY248" s="137"/>
      <c r="AZ248" s="137"/>
      <c r="BA248" s="137"/>
      <c r="BB248" s="137"/>
      <c r="BC248" s="136"/>
      <c r="BD248" s="136"/>
      <c r="BE248" s="136"/>
    </row>
    <row r="249" spans="1:57" x14ac:dyDescent="0.35">
      <c r="A249" s="136"/>
      <c r="B249" s="136"/>
      <c r="C249" s="136"/>
      <c r="D249" s="136"/>
      <c r="E249" s="152"/>
      <c r="F249" s="136"/>
      <c r="G249" s="136"/>
      <c r="H249" s="136"/>
      <c r="I249" s="136"/>
      <c r="J249" s="136"/>
      <c r="K249" s="136"/>
      <c r="L249" s="136"/>
      <c r="M249" s="136"/>
      <c r="N249" s="137"/>
      <c r="O249" s="137"/>
      <c r="P249" s="137"/>
      <c r="Q249" s="137"/>
      <c r="R249" s="137"/>
      <c r="S249" s="137"/>
      <c r="T249" s="137"/>
      <c r="U249" s="137"/>
      <c r="V249" s="137"/>
      <c r="W249" s="137"/>
      <c r="X249" s="136"/>
      <c r="Y249" s="136"/>
      <c r="Z249" s="136"/>
      <c r="AA249" s="136"/>
      <c r="AB249" s="136"/>
      <c r="AC249" s="136"/>
      <c r="AD249" s="136"/>
      <c r="AE249" s="137"/>
      <c r="AF249" s="136"/>
      <c r="AG249" s="136"/>
      <c r="AH249" s="136"/>
      <c r="AI249" s="136"/>
      <c r="AJ249" s="136"/>
      <c r="AK249" s="136"/>
      <c r="AL249" s="136"/>
      <c r="AM249" s="136"/>
      <c r="AN249" s="136"/>
      <c r="AO249" s="136"/>
      <c r="AP249" s="136"/>
      <c r="AQ249" s="136"/>
      <c r="AR249" s="136"/>
      <c r="AS249" s="136"/>
      <c r="AT249" s="136"/>
      <c r="AU249" s="137"/>
      <c r="AV249" s="137"/>
      <c r="AW249" s="137"/>
      <c r="AX249" s="137"/>
      <c r="AY249" s="137"/>
      <c r="AZ249" s="137"/>
      <c r="BA249" s="137"/>
      <c r="BB249" s="137"/>
      <c r="BC249" s="136"/>
      <c r="BD249" s="136"/>
      <c r="BE249" s="136"/>
    </row>
    <row r="250" spans="1:57" x14ac:dyDescent="0.35">
      <c r="A250" s="136"/>
      <c r="B250" s="136"/>
      <c r="C250" s="136"/>
      <c r="D250" s="136"/>
      <c r="E250" s="152"/>
      <c r="F250" s="136"/>
      <c r="G250" s="136"/>
      <c r="H250" s="136"/>
      <c r="I250" s="136"/>
      <c r="J250" s="136"/>
      <c r="K250" s="136"/>
      <c r="L250" s="136"/>
      <c r="M250" s="136"/>
      <c r="N250" s="137"/>
      <c r="O250" s="137"/>
      <c r="P250" s="137"/>
      <c r="Q250" s="137"/>
      <c r="R250" s="137"/>
      <c r="S250" s="137"/>
      <c r="T250" s="137"/>
      <c r="U250" s="137"/>
      <c r="V250" s="137"/>
      <c r="W250" s="137"/>
      <c r="X250" s="136"/>
      <c r="Y250" s="136"/>
      <c r="Z250" s="136"/>
      <c r="AA250" s="136"/>
      <c r="AB250" s="136"/>
      <c r="AC250" s="136"/>
      <c r="AD250" s="136"/>
      <c r="AE250" s="137"/>
      <c r="AF250" s="136"/>
      <c r="AG250" s="136"/>
      <c r="AH250" s="136"/>
      <c r="AI250" s="136"/>
      <c r="AJ250" s="136"/>
      <c r="AK250" s="136"/>
      <c r="AL250" s="136"/>
      <c r="AM250" s="136"/>
      <c r="AN250" s="136"/>
      <c r="AO250" s="136"/>
      <c r="AP250" s="136"/>
      <c r="AQ250" s="136"/>
      <c r="AR250" s="136"/>
      <c r="AS250" s="136"/>
      <c r="AT250" s="136"/>
      <c r="AU250" s="137"/>
      <c r="AV250" s="137"/>
      <c r="AW250" s="137"/>
      <c r="AX250" s="137"/>
      <c r="AY250" s="137"/>
      <c r="AZ250" s="137"/>
      <c r="BA250" s="137"/>
      <c r="BB250" s="137"/>
      <c r="BC250" s="136"/>
      <c r="BD250" s="136"/>
      <c r="BE250" s="136"/>
    </row>
    <row r="251" spans="1:57" x14ac:dyDescent="0.35">
      <c r="A251" s="136"/>
      <c r="B251" s="136"/>
      <c r="C251" s="136"/>
      <c r="D251" s="136"/>
      <c r="E251" s="152"/>
      <c r="F251" s="136"/>
      <c r="G251" s="136"/>
      <c r="H251" s="136"/>
      <c r="I251" s="136"/>
      <c r="J251" s="136"/>
      <c r="K251" s="136"/>
      <c r="L251" s="136"/>
      <c r="M251" s="136"/>
      <c r="N251" s="137"/>
      <c r="O251" s="137"/>
      <c r="P251" s="137"/>
      <c r="Q251" s="137"/>
      <c r="R251" s="137"/>
      <c r="S251" s="137"/>
      <c r="T251" s="137"/>
      <c r="U251" s="137"/>
      <c r="V251" s="137"/>
      <c r="W251" s="137"/>
      <c r="X251" s="136"/>
      <c r="Y251" s="136"/>
      <c r="Z251" s="136"/>
      <c r="AA251" s="136"/>
      <c r="AB251" s="136"/>
      <c r="AC251" s="136"/>
      <c r="AD251" s="136"/>
      <c r="AE251" s="136"/>
      <c r="AF251" s="136"/>
      <c r="AG251" s="136"/>
      <c r="AH251" s="136"/>
      <c r="AI251" s="136"/>
      <c r="AJ251" s="136"/>
      <c r="AK251" s="136"/>
      <c r="AL251" s="136"/>
      <c r="AM251" s="136"/>
      <c r="AN251" s="136"/>
      <c r="AO251" s="136"/>
      <c r="AP251" s="136"/>
      <c r="AQ251" s="137"/>
      <c r="AR251" s="136"/>
      <c r="AS251" s="136"/>
      <c r="AT251" s="136"/>
      <c r="AU251" s="136"/>
      <c r="AV251" s="136"/>
      <c r="AW251" s="136"/>
      <c r="AX251" s="136"/>
      <c r="AY251" s="136"/>
      <c r="AZ251" s="136"/>
      <c r="BA251" s="136"/>
      <c r="BB251" s="136"/>
      <c r="BC251" s="136"/>
      <c r="BD251" s="136"/>
      <c r="BE251" s="136"/>
    </row>
    <row r="252" spans="1:57" x14ac:dyDescent="0.35">
      <c r="A252" s="136"/>
      <c r="B252" s="136"/>
      <c r="C252" s="136"/>
      <c r="D252" s="136"/>
      <c r="E252" s="152"/>
      <c r="F252" s="136"/>
      <c r="G252" s="136"/>
      <c r="H252" s="136"/>
      <c r="I252" s="136"/>
      <c r="J252" s="136"/>
      <c r="K252" s="136"/>
      <c r="L252" s="136"/>
      <c r="M252" s="136"/>
      <c r="N252" s="137"/>
      <c r="O252" s="137"/>
      <c r="P252" s="137"/>
      <c r="Q252" s="137"/>
      <c r="R252" s="137"/>
      <c r="S252" s="137"/>
      <c r="T252" s="137"/>
      <c r="U252" s="137"/>
      <c r="V252" s="137"/>
      <c r="W252" s="137"/>
      <c r="X252" s="136"/>
      <c r="Y252" s="136"/>
      <c r="Z252" s="136"/>
      <c r="AA252" s="136"/>
      <c r="AB252" s="136"/>
      <c r="AC252" s="136"/>
      <c r="AD252" s="136"/>
      <c r="AE252" s="136"/>
      <c r="AF252" s="136"/>
      <c r="AG252" s="136"/>
      <c r="AH252" s="136"/>
      <c r="AI252" s="136"/>
      <c r="AJ252" s="136"/>
      <c r="AK252" s="136"/>
      <c r="AL252" s="136"/>
      <c r="AM252" s="136"/>
      <c r="AN252" s="136"/>
      <c r="AO252" s="136"/>
      <c r="AP252" s="136"/>
      <c r="AQ252" s="137"/>
      <c r="AR252" s="136"/>
      <c r="AS252" s="136"/>
      <c r="AT252" s="136"/>
      <c r="AU252" s="136"/>
      <c r="AV252" s="136"/>
      <c r="AW252" s="136"/>
      <c r="AX252" s="136"/>
      <c r="AY252" s="136"/>
      <c r="AZ252" s="136"/>
      <c r="BA252" s="136"/>
      <c r="BB252" s="136"/>
      <c r="BC252" s="136"/>
      <c r="BD252" s="136"/>
      <c r="BE252" s="136"/>
    </row>
    <row r="253" spans="1:57" x14ac:dyDescent="0.35">
      <c r="A253" s="136"/>
      <c r="B253" s="136"/>
      <c r="C253" s="136"/>
      <c r="D253" s="136"/>
      <c r="E253" s="152"/>
      <c r="F253" s="136"/>
      <c r="G253" s="136"/>
      <c r="H253" s="136"/>
      <c r="I253" s="136"/>
      <c r="J253" s="136"/>
      <c r="K253" s="136"/>
      <c r="L253" s="136"/>
      <c r="M253" s="136"/>
      <c r="N253" s="137"/>
      <c r="O253" s="137"/>
      <c r="P253" s="137"/>
      <c r="Q253" s="137"/>
      <c r="R253" s="137"/>
      <c r="S253" s="137"/>
      <c r="T253" s="137"/>
      <c r="U253" s="137"/>
      <c r="V253" s="137"/>
      <c r="W253" s="137"/>
      <c r="X253" s="136"/>
      <c r="Y253" s="136"/>
      <c r="Z253" s="136"/>
      <c r="AA253" s="136"/>
      <c r="AB253" s="136"/>
      <c r="AC253" s="136"/>
      <c r="AD253" s="136"/>
      <c r="AE253" s="136"/>
      <c r="AF253" s="136"/>
      <c r="AG253" s="136"/>
      <c r="AH253" s="136"/>
      <c r="AI253" s="136"/>
      <c r="AJ253" s="136"/>
      <c r="AK253" s="136"/>
      <c r="AL253" s="136"/>
      <c r="AM253" s="136"/>
      <c r="AN253" s="136"/>
      <c r="AO253" s="136"/>
      <c r="AP253" s="136"/>
      <c r="AQ253" s="137"/>
      <c r="AR253" s="136"/>
      <c r="AS253" s="136"/>
      <c r="AT253" s="136"/>
      <c r="AU253" s="136"/>
      <c r="AV253" s="136"/>
      <c r="AW253" s="136"/>
      <c r="AX253" s="136"/>
      <c r="AY253" s="136"/>
      <c r="AZ253" s="136"/>
      <c r="BA253" s="136"/>
      <c r="BB253" s="136"/>
      <c r="BC253" s="136"/>
      <c r="BD253" s="136"/>
      <c r="BE253" s="136"/>
    </row>
    <row r="254" spans="1:57" x14ac:dyDescent="0.35">
      <c r="A254" s="136"/>
      <c r="B254" s="136"/>
      <c r="C254" s="136"/>
      <c r="D254" s="136"/>
      <c r="E254" s="152"/>
      <c r="F254" s="136"/>
      <c r="G254" s="136"/>
      <c r="H254" s="136"/>
      <c r="I254" s="136"/>
      <c r="J254" s="136"/>
      <c r="K254" s="136"/>
      <c r="L254" s="136"/>
      <c r="M254" s="136"/>
      <c r="N254" s="137"/>
      <c r="O254" s="137"/>
      <c r="P254" s="137"/>
      <c r="Q254" s="137"/>
      <c r="R254" s="137"/>
      <c r="S254" s="137"/>
      <c r="T254" s="137"/>
      <c r="U254" s="137"/>
      <c r="V254" s="137"/>
      <c r="W254" s="137"/>
      <c r="X254" s="136"/>
      <c r="Y254" s="136"/>
      <c r="Z254" s="136"/>
      <c r="AA254" s="136"/>
      <c r="AB254" s="136"/>
      <c r="AC254" s="137"/>
      <c r="AD254" s="136"/>
      <c r="AE254" s="136"/>
      <c r="AF254" s="136"/>
      <c r="AG254" s="136"/>
      <c r="AH254" s="136"/>
      <c r="AI254" s="136"/>
      <c r="AJ254" s="136"/>
      <c r="AK254" s="137"/>
      <c r="AL254" s="136"/>
      <c r="AM254" s="137"/>
      <c r="AN254" s="136"/>
      <c r="AO254" s="136"/>
      <c r="AP254" s="136"/>
      <c r="AQ254" s="136"/>
      <c r="AR254" s="136"/>
      <c r="AS254" s="136"/>
      <c r="AT254" s="136"/>
      <c r="AU254" s="137"/>
      <c r="AV254" s="137"/>
      <c r="AW254" s="137"/>
      <c r="AX254" s="137"/>
      <c r="AY254" s="137"/>
      <c r="AZ254" s="137"/>
      <c r="BA254" s="137"/>
      <c r="BB254" s="137"/>
      <c r="BC254" s="136"/>
      <c r="BD254" s="136"/>
      <c r="BE254" s="136"/>
    </row>
    <row r="255" spans="1:57" x14ac:dyDescent="0.35">
      <c r="A255" s="136"/>
      <c r="B255" s="136"/>
      <c r="C255" s="136"/>
      <c r="D255" s="136"/>
      <c r="E255" s="152"/>
      <c r="F255" s="136"/>
      <c r="G255" s="136"/>
      <c r="H255" s="136"/>
      <c r="I255" s="136"/>
      <c r="J255" s="136"/>
      <c r="K255" s="136"/>
      <c r="L255" s="136"/>
      <c r="M255" s="136"/>
      <c r="N255" s="137"/>
      <c r="O255" s="137"/>
      <c r="P255" s="137"/>
      <c r="Q255" s="137"/>
      <c r="R255" s="137"/>
      <c r="S255" s="137"/>
      <c r="T255" s="137"/>
      <c r="U255" s="137"/>
      <c r="V255" s="137"/>
      <c r="W255" s="137"/>
      <c r="X255" s="136"/>
      <c r="Y255" s="136"/>
      <c r="Z255" s="136"/>
      <c r="AA255" s="136"/>
      <c r="AB255" s="136"/>
      <c r="AC255" s="137"/>
      <c r="AD255" s="136"/>
      <c r="AE255" s="136"/>
      <c r="AF255" s="136"/>
      <c r="AG255" s="136"/>
      <c r="AH255" s="136"/>
      <c r="AI255" s="136"/>
      <c r="AJ255" s="136"/>
      <c r="AK255" s="137"/>
      <c r="AL255" s="136"/>
      <c r="AM255" s="137"/>
      <c r="AN255" s="136"/>
      <c r="AO255" s="136"/>
      <c r="AP255" s="136"/>
      <c r="AQ255" s="136"/>
      <c r="AR255" s="136"/>
      <c r="AS255" s="136"/>
      <c r="AT255" s="136"/>
      <c r="AU255" s="137"/>
      <c r="AV255" s="137"/>
      <c r="AW255" s="136"/>
      <c r="AX255" s="136"/>
      <c r="AY255" s="136"/>
      <c r="AZ255" s="136"/>
      <c r="BA255" s="136"/>
      <c r="BB255" s="136"/>
      <c r="BC255" s="136"/>
      <c r="BD255" s="136"/>
      <c r="BE255" s="136"/>
    </row>
    <row r="256" spans="1:57" x14ac:dyDescent="0.35">
      <c r="A256" s="136"/>
      <c r="B256" s="136"/>
      <c r="C256" s="136"/>
      <c r="D256" s="136"/>
      <c r="E256" s="152"/>
      <c r="F256" s="136"/>
      <c r="G256" s="136"/>
      <c r="H256" s="136"/>
      <c r="I256" s="136"/>
      <c r="J256" s="136"/>
      <c r="K256" s="136"/>
      <c r="L256" s="136"/>
      <c r="M256" s="136"/>
      <c r="N256" s="137"/>
      <c r="O256" s="137"/>
      <c r="P256" s="137"/>
      <c r="Q256" s="137"/>
      <c r="R256" s="137"/>
      <c r="S256" s="137"/>
      <c r="T256" s="137"/>
      <c r="U256" s="137"/>
      <c r="V256" s="137"/>
      <c r="W256" s="137"/>
      <c r="X256" s="136"/>
      <c r="Y256" s="136"/>
      <c r="Z256" s="136"/>
      <c r="AA256" s="136"/>
      <c r="AB256" s="136"/>
      <c r="AC256" s="137"/>
      <c r="AD256" s="136"/>
      <c r="AE256" s="136"/>
      <c r="AF256" s="136"/>
      <c r="AG256" s="137"/>
      <c r="AH256" s="136"/>
      <c r="AI256" s="137"/>
      <c r="AJ256" s="136"/>
      <c r="AK256" s="136"/>
      <c r="AL256" s="136"/>
      <c r="AM256" s="136"/>
      <c r="AN256" s="136"/>
      <c r="AO256" s="136"/>
      <c r="AP256" s="136"/>
      <c r="AQ256" s="136"/>
      <c r="AR256" s="136"/>
      <c r="AS256" s="136"/>
      <c r="AT256" s="136"/>
      <c r="AU256" s="136"/>
      <c r="AV256" s="136"/>
      <c r="AW256" s="137"/>
      <c r="AX256" s="137"/>
      <c r="AY256" s="137"/>
      <c r="AZ256" s="136"/>
      <c r="BA256" s="136"/>
      <c r="BB256" s="136"/>
      <c r="BC256" s="136"/>
      <c r="BD256" s="136"/>
      <c r="BE256" s="136"/>
    </row>
    <row r="257" spans="1:57" x14ac:dyDescent="0.35">
      <c r="A257" s="136"/>
      <c r="B257" s="136"/>
      <c r="C257" s="136"/>
      <c r="D257" s="136"/>
      <c r="E257" s="152"/>
      <c r="F257" s="136"/>
      <c r="G257" s="136"/>
      <c r="H257" s="136"/>
      <c r="I257" s="136"/>
      <c r="J257" s="136"/>
      <c r="K257" s="136"/>
      <c r="L257" s="136"/>
      <c r="M257" s="136"/>
      <c r="N257" s="137"/>
      <c r="O257" s="137"/>
      <c r="P257" s="137"/>
      <c r="Q257" s="137"/>
      <c r="R257" s="137"/>
      <c r="S257" s="137"/>
      <c r="T257" s="137"/>
      <c r="U257" s="137"/>
      <c r="V257" s="137"/>
      <c r="W257" s="137"/>
      <c r="X257" s="136"/>
      <c r="Y257" s="137"/>
      <c r="Z257" s="136"/>
      <c r="AA257" s="136"/>
      <c r="AB257" s="136"/>
      <c r="AC257" s="137"/>
      <c r="AD257" s="136"/>
      <c r="AE257" s="136"/>
      <c r="AF257" s="136"/>
      <c r="AG257" s="137"/>
      <c r="AH257" s="136"/>
      <c r="AI257" s="137"/>
      <c r="AJ257" s="136"/>
      <c r="AK257" s="136"/>
      <c r="AL257" s="136"/>
      <c r="AM257" s="136"/>
      <c r="AN257" s="136"/>
      <c r="AO257" s="136"/>
      <c r="AP257" s="136"/>
      <c r="AQ257" s="136"/>
      <c r="AR257" s="136"/>
      <c r="AS257" s="136"/>
      <c r="AT257" s="136"/>
      <c r="AU257" s="137"/>
      <c r="AV257" s="137"/>
      <c r="AW257" s="137"/>
      <c r="AX257" s="137"/>
      <c r="AY257" s="137"/>
      <c r="AZ257" s="136"/>
      <c r="BA257" s="136"/>
      <c r="BB257" s="136"/>
      <c r="BC257" s="136"/>
      <c r="BD257" s="136"/>
      <c r="BE257" s="136"/>
    </row>
    <row r="258" spans="1:57" x14ac:dyDescent="0.35">
      <c r="A258" s="136"/>
      <c r="B258" s="136"/>
      <c r="C258" s="136"/>
      <c r="D258" s="136"/>
      <c r="E258" s="152"/>
      <c r="F258" s="136"/>
      <c r="G258" s="136"/>
      <c r="H258" s="136"/>
      <c r="I258" s="136"/>
      <c r="J258" s="136"/>
      <c r="K258" s="136"/>
      <c r="L258" s="136"/>
      <c r="M258" s="136"/>
      <c r="N258" s="137"/>
      <c r="O258" s="137"/>
      <c r="P258" s="137"/>
      <c r="Q258" s="137"/>
      <c r="R258" s="137"/>
      <c r="S258" s="137"/>
      <c r="T258" s="137"/>
      <c r="U258" s="137"/>
      <c r="V258" s="137"/>
      <c r="W258" s="137"/>
      <c r="X258" s="136"/>
      <c r="Y258" s="136"/>
      <c r="Z258" s="136"/>
      <c r="AA258" s="136"/>
      <c r="AB258" s="136"/>
      <c r="AC258" s="137"/>
      <c r="AD258" s="136"/>
      <c r="AE258" s="136"/>
      <c r="AF258" s="136"/>
      <c r="AG258" s="136"/>
      <c r="AH258" s="136"/>
      <c r="AI258" s="136"/>
      <c r="AJ258" s="136"/>
      <c r="AK258" s="137"/>
      <c r="AL258" s="136"/>
      <c r="AM258" s="137"/>
      <c r="AN258" s="136"/>
      <c r="AO258" s="136"/>
      <c r="AP258" s="136"/>
      <c r="AQ258" s="136"/>
      <c r="AR258" s="136"/>
      <c r="AS258" s="136"/>
      <c r="AT258" s="136"/>
      <c r="AU258" s="137"/>
      <c r="AV258" s="137"/>
      <c r="AW258" s="137"/>
      <c r="AX258" s="137"/>
      <c r="AY258" s="137"/>
      <c r="AZ258" s="136"/>
      <c r="BA258" s="136"/>
      <c r="BB258" s="136"/>
      <c r="BC258" s="136"/>
      <c r="BD258" s="136"/>
      <c r="BE258" s="136"/>
    </row>
    <row r="259" spans="1:57" x14ac:dyDescent="0.35">
      <c r="A259" s="136"/>
      <c r="B259" s="136"/>
      <c r="C259" s="136"/>
      <c r="D259" s="136"/>
      <c r="E259" s="152"/>
      <c r="F259" s="136"/>
      <c r="G259" s="136"/>
      <c r="H259" s="136"/>
      <c r="I259" s="136"/>
      <c r="J259" s="136"/>
      <c r="K259" s="136"/>
      <c r="L259" s="136"/>
      <c r="M259" s="136"/>
      <c r="N259" s="137"/>
      <c r="O259" s="137"/>
      <c r="P259" s="137"/>
      <c r="Q259" s="137"/>
      <c r="R259" s="137"/>
      <c r="S259" s="137"/>
      <c r="T259" s="137"/>
      <c r="U259" s="137"/>
      <c r="V259" s="137"/>
      <c r="W259" s="137"/>
      <c r="X259" s="136"/>
      <c r="Y259" s="136"/>
      <c r="Z259" s="136"/>
      <c r="AA259" s="136"/>
      <c r="AB259" s="136"/>
      <c r="AC259" s="136"/>
      <c r="AD259" s="136"/>
      <c r="AE259" s="136"/>
      <c r="AF259" s="136"/>
      <c r="AG259" s="136"/>
      <c r="AH259" s="136"/>
      <c r="AI259" s="136"/>
      <c r="AJ259" s="136"/>
      <c r="AK259" s="136"/>
      <c r="AL259" s="136"/>
      <c r="AM259" s="136"/>
      <c r="AN259" s="136"/>
      <c r="AO259" s="137"/>
      <c r="AP259" s="136"/>
      <c r="AQ259" s="136"/>
      <c r="AR259" s="136"/>
      <c r="AS259" s="136"/>
      <c r="AT259" s="136"/>
      <c r="AU259" s="137"/>
      <c r="AV259" s="137"/>
      <c r="AW259" s="137"/>
      <c r="AX259" s="137"/>
      <c r="AY259" s="137"/>
      <c r="AZ259" s="136"/>
      <c r="BA259" s="136"/>
      <c r="BB259" s="136"/>
      <c r="BC259" s="136"/>
      <c r="BD259" s="136"/>
      <c r="BE259" s="136"/>
    </row>
    <row r="260" spans="1:57" x14ac:dyDescent="0.35">
      <c r="A260" s="136"/>
      <c r="B260" s="136"/>
      <c r="C260" s="136"/>
      <c r="D260" s="136"/>
      <c r="E260" s="152"/>
      <c r="F260" s="136"/>
      <c r="G260" s="136"/>
      <c r="H260" s="136"/>
      <c r="I260" s="136"/>
      <c r="J260" s="136"/>
      <c r="K260" s="136"/>
      <c r="L260" s="136"/>
      <c r="M260" s="136"/>
      <c r="N260" s="137"/>
      <c r="O260" s="137"/>
      <c r="P260" s="137"/>
      <c r="Q260" s="137"/>
      <c r="R260" s="137"/>
      <c r="S260" s="137"/>
      <c r="T260" s="137"/>
      <c r="U260" s="137"/>
      <c r="V260" s="137"/>
      <c r="W260" s="137"/>
      <c r="X260" s="136"/>
      <c r="Y260" s="136"/>
      <c r="Z260" s="136"/>
      <c r="AA260" s="136"/>
      <c r="AB260" s="136"/>
      <c r="AC260" s="137"/>
      <c r="AD260" s="136"/>
      <c r="AE260" s="136"/>
      <c r="AF260" s="136"/>
      <c r="AG260" s="136"/>
      <c r="AH260" s="136"/>
      <c r="AI260" s="136"/>
      <c r="AJ260" s="136"/>
      <c r="AK260" s="137"/>
      <c r="AL260" s="136"/>
      <c r="AM260" s="137"/>
      <c r="AN260" s="136"/>
      <c r="AO260" s="136"/>
      <c r="AP260" s="136"/>
      <c r="AQ260" s="136"/>
      <c r="AR260" s="136"/>
      <c r="AS260" s="136"/>
      <c r="AT260" s="136"/>
      <c r="AU260" s="136"/>
      <c r="AV260" s="136"/>
      <c r="AW260" s="136"/>
      <c r="AX260" s="136"/>
      <c r="AY260" s="136"/>
      <c r="AZ260" s="137"/>
      <c r="BA260" s="137"/>
      <c r="BB260" s="137"/>
      <c r="BC260" s="136"/>
      <c r="BD260" s="136"/>
      <c r="BE260" s="136"/>
    </row>
    <row r="261" spans="1:57" x14ac:dyDescent="0.35">
      <c r="A261" s="136"/>
      <c r="B261" s="136"/>
      <c r="C261" s="136"/>
      <c r="D261" s="136"/>
      <c r="E261" s="152"/>
      <c r="F261" s="136"/>
      <c r="G261" s="136"/>
      <c r="H261" s="136"/>
      <c r="I261" s="136"/>
      <c r="J261" s="136"/>
      <c r="K261" s="136"/>
      <c r="L261" s="136"/>
      <c r="M261" s="136"/>
      <c r="N261" s="137"/>
      <c r="O261" s="137"/>
      <c r="P261" s="137"/>
      <c r="Q261" s="137"/>
      <c r="R261" s="137"/>
      <c r="S261" s="137"/>
      <c r="T261" s="137"/>
      <c r="U261" s="137"/>
      <c r="V261" s="137"/>
      <c r="W261" s="137"/>
      <c r="X261" s="136"/>
      <c r="Y261" s="136"/>
      <c r="Z261" s="136"/>
      <c r="AA261" s="136"/>
      <c r="AB261" s="136"/>
      <c r="AC261" s="137"/>
      <c r="AD261" s="136"/>
      <c r="AE261" s="136"/>
      <c r="AF261" s="136"/>
      <c r="AG261" s="136"/>
      <c r="AH261" s="136"/>
      <c r="AI261" s="136"/>
      <c r="AJ261" s="136"/>
      <c r="AK261" s="137"/>
      <c r="AL261" s="136"/>
      <c r="AM261" s="137"/>
      <c r="AN261" s="136"/>
      <c r="AO261" s="136"/>
      <c r="AP261" s="136"/>
      <c r="AQ261" s="136"/>
      <c r="AR261" s="136"/>
      <c r="AS261" s="136"/>
      <c r="AT261" s="136"/>
      <c r="AU261" s="136"/>
      <c r="AV261" s="136"/>
      <c r="AW261" s="136"/>
      <c r="AX261" s="136"/>
      <c r="AY261" s="136"/>
      <c r="AZ261" s="136"/>
      <c r="BA261" s="136"/>
      <c r="BB261" s="136"/>
      <c r="BC261" s="136"/>
      <c r="BD261" s="136"/>
      <c r="BE261" s="136"/>
    </row>
    <row r="262" spans="1:57" x14ac:dyDescent="0.35">
      <c r="A262" s="136"/>
      <c r="B262" s="136"/>
      <c r="C262" s="136"/>
      <c r="D262" s="136"/>
      <c r="E262" s="152"/>
      <c r="F262" s="136"/>
      <c r="G262" s="136"/>
      <c r="H262" s="136"/>
      <c r="I262" s="136"/>
      <c r="J262" s="136"/>
      <c r="K262" s="136"/>
      <c r="L262" s="136"/>
      <c r="M262" s="136"/>
      <c r="N262" s="137"/>
      <c r="O262" s="137"/>
      <c r="P262" s="137"/>
      <c r="Q262" s="137"/>
      <c r="R262" s="137"/>
      <c r="S262" s="137"/>
      <c r="T262" s="137"/>
      <c r="U262" s="137"/>
      <c r="V262" s="137"/>
      <c r="W262" s="137"/>
      <c r="X262" s="136"/>
      <c r="Y262" s="136"/>
      <c r="Z262" s="136"/>
      <c r="AA262" s="136"/>
      <c r="AB262" s="136"/>
      <c r="AC262" s="137"/>
      <c r="AD262" s="136"/>
      <c r="AE262" s="136"/>
      <c r="AF262" s="136"/>
      <c r="AG262" s="136"/>
      <c r="AH262" s="136"/>
      <c r="AI262" s="136"/>
      <c r="AJ262" s="136"/>
      <c r="AK262" s="137"/>
      <c r="AL262" s="136"/>
      <c r="AM262" s="137"/>
      <c r="AN262" s="136"/>
      <c r="AO262" s="136"/>
      <c r="AP262" s="136"/>
      <c r="AQ262" s="136"/>
      <c r="AR262" s="136"/>
      <c r="AS262" s="136"/>
      <c r="AT262" s="136"/>
      <c r="AU262" s="137"/>
      <c r="AV262" s="137"/>
      <c r="AW262" s="137"/>
      <c r="AX262" s="137"/>
      <c r="AY262" s="137"/>
      <c r="AZ262" s="137"/>
      <c r="BA262" s="137"/>
      <c r="BB262" s="137"/>
      <c r="BC262" s="136"/>
      <c r="BD262" s="136"/>
      <c r="BE262" s="136"/>
    </row>
    <row r="263" spans="1:57" x14ac:dyDescent="0.35">
      <c r="A263" s="136"/>
      <c r="B263" s="136"/>
      <c r="C263" s="136"/>
      <c r="D263" s="136"/>
      <c r="E263" s="152"/>
      <c r="F263" s="136"/>
      <c r="G263" s="136"/>
      <c r="H263" s="136"/>
      <c r="I263" s="136"/>
      <c r="J263" s="136"/>
      <c r="K263" s="136"/>
      <c r="L263" s="136"/>
      <c r="M263" s="136"/>
      <c r="N263" s="137"/>
      <c r="O263" s="137"/>
      <c r="P263" s="137"/>
      <c r="Q263" s="137"/>
      <c r="R263" s="137"/>
      <c r="S263" s="137"/>
      <c r="T263" s="137"/>
      <c r="U263" s="137"/>
      <c r="V263" s="137"/>
      <c r="W263" s="137"/>
      <c r="X263" s="136"/>
      <c r="Y263" s="137"/>
      <c r="Z263" s="136"/>
      <c r="AA263" s="137"/>
      <c r="AB263" s="136"/>
      <c r="AC263" s="136"/>
      <c r="AD263" s="136"/>
      <c r="AE263" s="136"/>
      <c r="AF263" s="136"/>
      <c r="AG263" s="137"/>
      <c r="AH263" s="136"/>
      <c r="AI263" s="137"/>
      <c r="AJ263" s="136"/>
      <c r="AK263" s="136"/>
      <c r="AL263" s="136"/>
      <c r="AM263" s="136"/>
      <c r="AN263" s="136"/>
      <c r="AO263" s="136"/>
      <c r="AP263" s="136"/>
      <c r="AQ263" s="136"/>
      <c r="AR263" s="136"/>
      <c r="AS263" s="136"/>
      <c r="AT263" s="136"/>
      <c r="AU263" s="137"/>
      <c r="AV263" s="137"/>
      <c r="AW263" s="137"/>
      <c r="AX263" s="137"/>
      <c r="AY263" s="137"/>
      <c r="AZ263" s="137"/>
      <c r="BA263" s="137"/>
      <c r="BB263" s="137"/>
      <c r="BC263" s="136"/>
      <c r="BD263" s="136"/>
      <c r="BE263" s="136"/>
    </row>
    <row r="264" spans="1:57" x14ac:dyDescent="0.35">
      <c r="A264" s="136"/>
      <c r="B264" s="136"/>
      <c r="C264" s="136"/>
      <c r="D264" s="136"/>
      <c r="E264" s="152"/>
      <c r="F264" s="136"/>
      <c r="G264" s="136"/>
      <c r="H264" s="136"/>
      <c r="I264" s="136"/>
      <c r="J264" s="136"/>
      <c r="K264" s="136"/>
      <c r="L264" s="136"/>
      <c r="M264" s="136"/>
      <c r="N264" s="137"/>
      <c r="O264" s="137"/>
      <c r="P264" s="137"/>
      <c r="Q264" s="137"/>
      <c r="R264" s="137"/>
      <c r="S264" s="137"/>
      <c r="T264" s="137"/>
      <c r="U264" s="137"/>
      <c r="V264" s="137"/>
      <c r="W264" s="137"/>
      <c r="X264" s="136"/>
      <c r="Y264" s="137"/>
      <c r="Z264" s="136"/>
      <c r="AA264" s="136"/>
      <c r="AB264" s="136"/>
      <c r="AC264" s="137"/>
      <c r="AD264" s="136"/>
      <c r="AE264" s="136"/>
      <c r="AF264" s="136"/>
      <c r="AG264" s="136"/>
      <c r="AH264" s="136"/>
      <c r="AI264" s="137"/>
      <c r="AJ264" s="136"/>
      <c r="AK264" s="136"/>
      <c r="AL264" s="136"/>
      <c r="AM264" s="136"/>
      <c r="AN264" s="136"/>
      <c r="AO264" s="136"/>
      <c r="AP264" s="136"/>
      <c r="AQ264" s="136"/>
      <c r="AR264" s="136"/>
      <c r="AS264" s="136"/>
      <c r="AT264" s="136"/>
      <c r="AU264" s="136"/>
      <c r="AV264" s="136"/>
      <c r="AW264" s="137"/>
      <c r="AX264" s="137"/>
      <c r="AY264" s="137"/>
      <c r="AZ264" s="136"/>
      <c r="BA264" s="136"/>
      <c r="BB264" s="136"/>
      <c r="BC264" s="136"/>
      <c r="BD264" s="136"/>
      <c r="BE264" s="136"/>
    </row>
    <row r="265" spans="1:57" x14ac:dyDescent="0.35">
      <c r="A265" s="136"/>
      <c r="B265" s="136"/>
      <c r="C265" s="136"/>
      <c r="D265" s="136"/>
      <c r="E265" s="152"/>
      <c r="F265" s="136"/>
      <c r="G265" s="136"/>
      <c r="H265" s="136"/>
      <c r="I265" s="136"/>
      <c r="J265" s="136"/>
      <c r="K265" s="136"/>
      <c r="L265" s="136"/>
      <c r="M265" s="136"/>
      <c r="N265" s="137"/>
      <c r="O265" s="137"/>
      <c r="P265" s="137"/>
      <c r="Q265" s="137"/>
      <c r="R265" s="137"/>
      <c r="S265" s="137"/>
      <c r="T265" s="137"/>
      <c r="U265" s="137"/>
      <c r="V265" s="137"/>
      <c r="W265" s="137"/>
      <c r="X265" s="136"/>
      <c r="Y265" s="136"/>
      <c r="Z265" s="136"/>
      <c r="AA265" s="136"/>
      <c r="AB265" s="136"/>
      <c r="AC265" s="136"/>
      <c r="AD265" s="136"/>
      <c r="AE265" s="136"/>
      <c r="AF265" s="136"/>
      <c r="AG265" s="136"/>
      <c r="AH265" s="136"/>
      <c r="AI265" s="136"/>
      <c r="AJ265" s="136"/>
      <c r="AK265" s="136"/>
      <c r="AL265" s="136"/>
      <c r="AM265" s="136"/>
      <c r="AN265" s="136"/>
      <c r="AO265" s="136"/>
      <c r="AP265" s="136"/>
      <c r="AQ265" s="137"/>
      <c r="AR265" s="136"/>
      <c r="AS265" s="136"/>
      <c r="AT265" s="136"/>
      <c r="AU265" s="137"/>
      <c r="AV265" s="137"/>
      <c r="AW265" s="136"/>
      <c r="AX265" s="136"/>
      <c r="AY265" s="136"/>
      <c r="AZ265" s="136"/>
      <c r="BA265" s="136"/>
      <c r="BB265" s="136"/>
      <c r="BC265" s="136"/>
      <c r="BD265" s="136"/>
      <c r="BE265" s="136"/>
    </row>
    <row r="266" spans="1:57" x14ac:dyDescent="0.35">
      <c r="A266" s="136"/>
      <c r="B266" s="136"/>
      <c r="C266" s="136"/>
      <c r="D266" s="136"/>
      <c r="E266" s="152"/>
      <c r="F266" s="136"/>
      <c r="G266" s="136"/>
      <c r="H266" s="136"/>
      <c r="I266" s="136"/>
      <c r="J266" s="136"/>
      <c r="K266" s="136"/>
      <c r="L266" s="136"/>
      <c r="M266" s="136"/>
      <c r="N266" s="137"/>
      <c r="O266" s="137"/>
      <c r="P266" s="137"/>
      <c r="Q266" s="137"/>
      <c r="R266" s="137"/>
      <c r="S266" s="137"/>
      <c r="T266" s="137"/>
      <c r="U266" s="137"/>
      <c r="V266" s="137"/>
      <c r="W266" s="137"/>
      <c r="X266" s="136"/>
      <c r="Y266" s="136"/>
      <c r="Z266" s="136"/>
      <c r="AA266" s="136"/>
      <c r="AB266" s="136"/>
      <c r="AC266" s="136"/>
      <c r="AD266" s="136"/>
      <c r="AE266" s="136"/>
      <c r="AF266" s="136"/>
      <c r="AG266" s="136"/>
      <c r="AH266" s="136"/>
      <c r="AI266" s="136"/>
      <c r="AJ266" s="136"/>
      <c r="AK266" s="136"/>
      <c r="AL266" s="136"/>
      <c r="AM266" s="136"/>
      <c r="AN266" s="136"/>
      <c r="AO266" s="136"/>
      <c r="AP266" s="136"/>
      <c r="AQ266" s="137"/>
      <c r="AR266" s="136"/>
      <c r="AS266" s="136"/>
      <c r="AT266" s="136"/>
      <c r="AU266" s="136"/>
      <c r="AV266" s="136"/>
      <c r="AW266" s="136"/>
      <c r="AX266" s="136"/>
      <c r="AY266" s="136"/>
      <c r="AZ266" s="136"/>
      <c r="BA266" s="136"/>
      <c r="BB266" s="136"/>
      <c r="BC266" s="136"/>
      <c r="BD266" s="136"/>
      <c r="BE266" s="136"/>
    </row>
    <row r="267" spans="1:57" x14ac:dyDescent="0.35">
      <c r="A267" s="136"/>
      <c r="B267" s="136"/>
      <c r="C267" s="136"/>
      <c r="D267" s="136"/>
      <c r="E267" s="152"/>
      <c r="F267" s="136"/>
      <c r="G267" s="136"/>
      <c r="H267" s="136"/>
      <c r="I267" s="136"/>
      <c r="J267" s="136"/>
      <c r="K267" s="136"/>
      <c r="L267" s="136"/>
      <c r="M267" s="136"/>
      <c r="N267" s="137"/>
      <c r="O267" s="137"/>
      <c r="P267" s="137"/>
      <c r="Q267" s="137"/>
      <c r="R267" s="137"/>
      <c r="S267" s="137"/>
      <c r="T267" s="137"/>
      <c r="U267" s="137"/>
      <c r="V267" s="137"/>
      <c r="W267" s="137"/>
      <c r="X267" s="136"/>
      <c r="Y267" s="136"/>
      <c r="Z267" s="136"/>
      <c r="AA267" s="136"/>
      <c r="AB267" s="136"/>
      <c r="AC267" s="136"/>
      <c r="AD267" s="136"/>
      <c r="AE267" s="137"/>
      <c r="AF267" s="136"/>
      <c r="AG267" s="136"/>
      <c r="AH267" s="136"/>
      <c r="AI267" s="136"/>
      <c r="AJ267" s="136"/>
      <c r="AK267" s="136"/>
      <c r="AL267" s="136"/>
      <c r="AM267" s="136"/>
      <c r="AN267" s="136"/>
      <c r="AO267" s="136"/>
      <c r="AP267" s="136"/>
      <c r="AQ267" s="136"/>
      <c r="AR267" s="136"/>
      <c r="AS267" s="136"/>
      <c r="AT267" s="136"/>
      <c r="AU267" s="136"/>
      <c r="AV267" s="136"/>
      <c r="AW267" s="137"/>
      <c r="AX267" s="137"/>
      <c r="AY267" s="137"/>
      <c r="AZ267" s="136"/>
      <c r="BA267" s="136"/>
      <c r="BB267" s="136"/>
      <c r="BC267" s="136"/>
      <c r="BD267" s="136"/>
      <c r="BE267" s="136"/>
    </row>
    <row r="268" spans="1:57" x14ac:dyDescent="0.35">
      <c r="A268" s="136"/>
      <c r="B268" s="136"/>
      <c r="C268" s="136"/>
      <c r="D268" s="136"/>
      <c r="E268" s="152"/>
      <c r="F268" s="136"/>
      <c r="G268" s="136"/>
      <c r="H268" s="136"/>
      <c r="I268" s="136"/>
      <c r="J268" s="136"/>
      <c r="K268" s="136"/>
      <c r="L268" s="136"/>
      <c r="M268" s="136"/>
      <c r="N268" s="137"/>
      <c r="O268" s="137"/>
      <c r="P268" s="137"/>
      <c r="Q268" s="137"/>
      <c r="R268" s="137"/>
      <c r="S268" s="137"/>
      <c r="T268" s="137"/>
      <c r="U268" s="137"/>
      <c r="V268" s="137"/>
      <c r="W268" s="137"/>
      <c r="X268" s="136"/>
      <c r="Y268" s="137"/>
      <c r="Z268" s="136"/>
      <c r="AA268" s="137"/>
      <c r="AB268" s="136"/>
      <c r="AC268" s="136"/>
      <c r="AD268" s="136"/>
      <c r="AE268" s="136"/>
      <c r="AF268" s="136"/>
      <c r="AG268" s="137"/>
      <c r="AH268" s="136"/>
      <c r="AI268" s="137"/>
      <c r="AJ268" s="136"/>
      <c r="AK268" s="136"/>
      <c r="AL268" s="136"/>
      <c r="AM268" s="136"/>
      <c r="AN268" s="136"/>
      <c r="AO268" s="136"/>
      <c r="AP268" s="136"/>
      <c r="AQ268" s="136"/>
      <c r="AR268" s="136"/>
      <c r="AS268" s="136"/>
      <c r="AT268" s="136"/>
      <c r="AU268" s="137"/>
      <c r="AV268" s="137"/>
      <c r="AW268" s="137"/>
      <c r="AX268" s="137"/>
      <c r="AY268" s="137"/>
      <c r="AZ268" s="136"/>
      <c r="BA268" s="136"/>
      <c r="BB268" s="136"/>
      <c r="BC268" s="136"/>
      <c r="BD268" s="136"/>
      <c r="BE268" s="136"/>
    </row>
    <row r="269" spans="1:57" x14ac:dyDescent="0.35">
      <c r="A269" s="136"/>
      <c r="B269" s="136"/>
      <c r="C269" s="136"/>
      <c r="D269" s="136"/>
      <c r="E269" s="152"/>
      <c r="F269" s="136"/>
      <c r="G269" s="136"/>
      <c r="H269" s="136"/>
      <c r="I269" s="136"/>
      <c r="J269" s="136"/>
      <c r="K269" s="136"/>
      <c r="L269" s="136"/>
      <c r="M269" s="136"/>
      <c r="N269" s="137"/>
      <c r="O269" s="137"/>
      <c r="P269" s="137"/>
      <c r="Q269" s="137"/>
      <c r="R269" s="137"/>
      <c r="S269" s="137"/>
      <c r="T269" s="137"/>
      <c r="U269" s="137"/>
      <c r="V269" s="137"/>
      <c r="W269" s="137"/>
      <c r="X269" s="136"/>
      <c r="Y269" s="136"/>
      <c r="Z269" s="136"/>
      <c r="AA269" s="136"/>
      <c r="AB269" s="136"/>
      <c r="AC269" s="136"/>
      <c r="AD269" s="136"/>
      <c r="AE269" s="136"/>
      <c r="AF269" s="136"/>
      <c r="AG269" s="136"/>
      <c r="AH269" s="136"/>
      <c r="AI269" s="136"/>
      <c r="AJ269" s="136"/>
      <c r="AK269" s="136"/>
      <c r="AL269" s="136"/>
      <c r="AM269" s="136"/>
      <c r="AN269" s="136"/>
      <c r="AO269" s="137"/>
      <c r="AP269" s="136"/>
      <c r="AQ269" s="136"/>
      <c r="AR269" s="136"/>
      <c r="AS269" s="136"/>
      <c r="AT269" s="136"/>
      <c r="AU269" s="137"/>
      <c r="AV269" s="137"/>
      <c r="AW269" s="136"/>
      <c r="AX269" s="136"/>
      <c r="AY269" s="136"/>
      <c r="AZ269" s="136"/>
      <c r="BA269" s="136"/>
      <c r="BB269" s="136"/>
      <c r="BC269" s="136"/>
      <c r="BD269" s="136"/>
      <c r="BE269" s="136"/>
    </row>
    <row r="270" spans="1:57" x14ac:dyDescent="0.35">
      <c r="A270" s="136"/>
      <c r="B270" s="136"/>
      <c r="C270" s="136"/>
      <c r="D270" s="136"/>
      <c r="E270" s="152"/>
      <c r="F270" s="136"/>
      <c r="G270" s="136"/>
      <c r="H270" s="136"/>
      <c r="I270" s="136"/>
      <c r="J270" s="136"/>
      <c r="K270" s="136"/>
      <c r="L270" s="136"/>
      <c r="M270" s="136"/>
      <c r="N270" s="137"/>
      <c r="O270" s="137"/>
      <c r="P270" s="137"/>
      <c r="Q270" s="137"/>
      <c r="R270" s="137"/>
      <c r="S270" s="137"/>
      <c r="T270" s="137"/>
      <c r="U270" s="137"/>
      <c r="V270" s="137"/>
      <c r="W270" s="137"/>
      <c r="X270" s="136"/>
      <c r="Y270" s="136"/>
      <c r="Z270" s="136"/>
      <c r="AA270" s="136"/>
      <c r="AB270" s="136"/>
      <c r="AC270" s="136"/>
      <c r="AD270" s="136"/>
      <c r="AE270" s="137"/>
      <c r="AF270" s="136"/>
      <c r="AG270" s="136"/>
      <c r="AH270" s="136"/>
      <c r="AI270" s="136"/>
      <c r="AJ270" s="136"/>
      <c r="AK270" s="136"/>
      <c r="AL270" s="136"/>
      <c r="AM270" s="136"/>
      <c r="AN270" s="136"/>
      <c r="AO270" s="136"/>
      <c r="AP270" s="136"/>
      <c r="AQ270" s="136"/>
      <c r="AR270" s="136"/>
      <c r="AS270" s="136"/>
      <c r="AT270" s="136"/>
      <c r="AU270" s="136"/>
      <c r="AV270" s="136"/>
      <c r="AW270" s="136"/>
      <c r="AX270" s="136"/>
      <c r="AY270" s="136"/>
      <c r="AZ270" s="136"/>
      <c r="BA270" s="136"/>
      <c r="BB270" s="136"/>
      <c r="BC270" s="136"/>
      <c r="BD270" s="136"/>
      <c r="BE270" s="136"/>
    </row>
    <row r="271" spans="1:57" x14ac:dyDescent="0.35">
      <c r="A271" s="136"/>
      <c r="B271" s="136"/>
      <c r="C271" s="136"/>
      <c r="D271" s="136"/>
      <c r="E271" s="152"/>
      <c r="F271" s="136"/>
      <c r="G271" s="136"/>
      <c r="H271" s="136"/>
      <c r="I271" s="136"/>
      <c r="J271" s="136"/>
      <c r="K271" s="136"/>
      <c r="L271" s="136"/>
      <c r="M271" s="136"/>
      <c r="N271" s="137"/>
      <c r="O271" s="137"/>
      <c r="P271" s="137"/>
      <c r="Q271" s="137"/>
      <c r="R271" s="137"/>
      <c r="S271" s="137"/>
      <c r="T271" s="137"/>
      <c r="U271" s="137"/>
      <c r="V271" s="137"/>
      <c r="W271" s="137"/>
      <c r="X271" s="136"/>
      <c r="Y271" s="137"/>
      <c r="Z271" s="136"/>
      <c r="AA271" s="136"/>
      <c r="AB271" s="136"/>
      <c r="AC271" s="137"/>
      <c r="AD271" s="136"/>
      <c r="AE271" s="136"/>
      <c r="AF271" s="136"/>
      <c r="AG271" s="137"/>
      <c r="AH271" s="136"/>
      <c r="AI271" s="136"/>
      <c r="AJ271" s="136"/>
      <c r="AK271" s="137"/>
      <c r="AL271" s="136"/>
      <c r="AM271" s="137"/>
      <c r="AN271" s="136"/>
      <c r="AO271" s="137"/>
      <c r="AP271" s="136"/>
      <c r="AQ271" s="137"/>
      <c r="AR271" s="136"/>
      <c r="AS271" s="136"/>
      <c r="AT271" s="136"/>
      <c r="AU271" s="136"/>
      <c r="AV271" s="136"/>
      <c r="AW271" s="137"/>
      <c r="AX271" s="137"/>
      <c r="AY271" s="137"/>
      <c r="AZ271" s="137"/>
      <c r="BA271" s="137"/>
      <c r="BB271" s="137"/>
      <c r="BC271" s="136"/>
      <c r="BD271" s="136"/>
      <c r="BE271" s="136"/>
    </row>
    <row r="272" spans="1:57" x14ac:dyDescent="0.35">
      <c r="A272" s="136"/>
      <c r="B272" s="136"/>
      <c r="C272" s="136"/>
      <c r="D272" s="136"/>
      <c r="E272" s="152"/>
      <c r="F272" s="136"/>
      <c r="G272" s="136"/>
      <c r="H272" s="136"/>
      <c r="I272" s="136"/>
      <c r="J272" s="136"/>
      <c r="K272" s="136"/>
      <c r="L272" s="136"/>
      <c r="M272" s="136"/>
      <c r="N272" s="137"/>
      <c r="O272" s="137"/>
      <c r="P272" s="137"/>
      <c r="Q272" s="137"/>
      <c r="R272" s="137"/>
      <c r="S272" s="137"/>
      <c r="T272" s="137"/>
      <c r="U272" s="137"/>
      <c r="V272" s="137"/>
      <c r="W272" s="137"/>
      <c r="X272" s="136"/>
      <c r="Y272" s="137"/>
      <c r="Z272" s="136"/>
      <c r="AA272" s="136"/>
      <c r="AB272" s="136"/>
      <c r="AC272" s="137"/>
      <c r="AD272" s="136"/>
      <c r="AE272" s="136"/>
      <c r="AF272" s="136"/>
      <c r="AG272" s="137"/>
      <c r="AH272" s="136"/>
      <c r="AI272" s="136"/>
      <c r="AJ272" s="136"/>
      <c r="AK272" s="137"/>
      <c r="AL272" s="136"/>
      <c r="AM272" s="137"/>
      <c r="AN272" s="136"/>
      <c r="AO272" s="137"/>
      <c r="AP272" s="136"/>
      <c r="AQ272" s="137"/>
      <c r="AR272" s="136"/>
      <c r="AS272" s="136"/>
      <c r="AT272" s="136"/>
      <c r="AU272" s="136"/>
      <c r="AV272" s="136"/>
      <c r="AW272" s="137"/>
      <c r="AX272" s="137"/>
      <c r="AY272" s="137"/>
      <c r="AZ272" s="137"/>
      <c r="BA272" s="137"/>
      <c r="BB272" s="137"/>
      <c r="BC272" s="136"/>
      <c r="BD272" s="136"/>
      <c r="BE272" s="136"/>
    </row>
    <row r="273" spans="1:57" x14ac:dyDescent="0.35">
      <c r="A273" s="136"/>
      <c r="B273" s="136"/>
      <c r="C273" s="136"/>
      <c r="D273" s="136"/>
      <c r="E273" s="152"/>
      <c r="F273" s="136"/>
      <c r="G273" s="136"/>
      <c r="H273" s="136"/>
      <c r="I273" s="136"/>
      <c r="J273" s="136"/>
      <c r="K273" s="136"/>
      <c r="L273" s="136"/>
      <c r="M273" s="136"/>
      <c r="N273" s="137"/>
      <c r="O273" s="137"/>
      <c r="P273" s="137"/>
      <c r="Q273" s="137"/>
      <c r="R273" s="137"/>
      <c r="S273" s="137"/>
      <c r="T273" s="137"/>
      <c r="U273" s="137"/>
      <c r="V273" s="137"/>
      <c r="W273" s="137"/>
      <c r="X273" s="136"/>
      <c r="Y273" s="137"/>
      <c r="Z273" s="136"/>
      <c r="AA273" s="136"/>
      <c r="AB273" s="136"/>
      <c r="AC273" s="137"/>
      <c r="AD273" s="136"/>
      <c r="AE273" s="136"/>
      <c r="AF273" s="136"/>
      <c r="AG273" s="137"/>
      <c r="AH273" s="136"/>
      <c r="AI273" s="136"/>
      <c r="AJ273" s="136"/>
      <c r="AK273" s="137"/>
      <c r="AL273" s="136"/>
      <c r="AM273" s="137"/>
      <c r="AN273" s="136"/>
      <c r="AO273" s="137"/>
      <c r="AP273" s="136"/>
      <c r="AQ273" s="137"/>
      <c r="AR273" s="136"/>
      <c r="AS273" s="136"/>
      <c r="AT273" s="136"/>
      <c r="AU273" s="136"/>
      <c r="AV273" s="136"/>
      <c r="AW273" s="137"/>
      <c r="AX273" s="137"/>
      <c r="AY273" s="137"/>
      <c r="AZ273" s="137"/>
      <c r="BA273" s="137"/>
      <c r="BB273" s="137"/>
      <c r="BC273" s="136"/>
      <c r="BD273" s="136"/>
      <c r="BE273" s="136"/>
    </row>
    <row r="274" spans="1:57" x14ac:dyDescent="0.35">
      <c r="A274" s="136"/>
      <c r="B274" s="136"/>
      <c r="C274" s="136"/>
      <c r="D274" s="136"/>
      <c r="E274" s="152"/>
      <c r="F274" s="136"/>
      <c r="G274" s="136"/>
      <c r="H274" s="136"/>
      <c r="I274" s="136"/>
      <c r="J274" s="136"/>
      <c r="K274" s="136"/>
      <c r="L274" s="136"/>
      <c r="M274" s="136"/>
      <c r="N274" s="137"/>
      <c r="O274" s="137"/>
      <c r="P274" s="137"/>
      <c r="Q274" s="137"/>
      <c r="R274" s="137"/>
      <c r="S274" s="137"/>
      <c r="T274" s="137"/>
      <c r="U274" s="137"/>
      <c r="V274" s="137"/>
      <c r="W274" s="137"/>
      <c r="X274" s="136"/>
      <c r="Y274" s="136"/>
      <c r="Z274" s="136"/>
      <c r="AA274" s="137"/>
      <c r="AB274" s="136"/>
      <c r="AC274" s="136"/>
      <c r="AD274" s="136"/>
      <c r="AE274" s="136"/>
      <c r="AF274" s="136"/>
      <c r="AG274" s="136"/>
      <c r="AH274" s="136"/>
      <c r="AI274" s="137"/>
      <c r="AJ274" s="136"/>
      <c r="AK274" s="136"/>
      <c r="AL274" s="136"/>
      <c r="AM274" s="136"/>
      <c r="AN274" s="136"/>
      <c r="AO274" s="136"/>
      <c r="AP274" s="136"/>
      <c r="AQ274" s="136"/>
      <c r="AR274" s="136"/>
      <c r="AS274" s="136"/>
      <c r="AT274" s="136"/>
      <c r="AU274" s="136"/>
      <c r="AV274" s="136"/>
      <c r="AW274" s="136"/>
      <c r="AX274" s="136"/>
      <c r="AY274" s="136"/>
      <c r="AZ274" s="137"/>
      <c r="BA274" s="137"/>
      <c r="BB274" s="137"/>
      <c r="BC274" s="136"/>
      <c r="BD274" s="136"/>
      <c r="BE274" s="136"/>
    </row>
    <row r="275" spans="1:57" x14ac:dyDescent="0.35">
      <c r="A275" s="136"/>
      <c r="B275" s="136"/>
      <c r="C275" s="136"/>
      <c r="D275" s="136"/>
      <c r="E275" s="152"/>
      <c r="F275" s="136"/>
      <c r="G275" s="136"/>
      <c r="H275" s="136"/>
      <c r="I275" s="136"/>
      <c r="J275" s="136"/>
      <c r="K275" s="136"/>
      <c r="L275" s="136"/>
      <c r="M275" s="136"/>
      <c r="N275" s="137"/>
      <c r="O275" s="137"/>
      <c r="P275" s="137"/>
      <c r="Q275" s="137"/>
      <c r="R275" s="137"/>
      <c r="S275" s="137"/>
      <c r="T275" s="137"/>
      <c r="U275" s="137"/>
      <c r="V275" s="137"/>
      <c r="W275" s="137"/>
      <c r="X275" s="136"/>
      <c r="Y275" s="136"/>
      <c r="Z275" s="136"/>
      <c r="AA275" s="137"/>
      <c r="AB275" s="136"/>
      <c r="AC275" s="136"/>
      <c r="AD275" s="136"/>
      <c r="AE275" s="136"/>
      <c r="AF275" s="136"/>
      <c r="AG275" s="136"/>
      <c r="AH275" s="136"/>
      <c r="AI275" s="137"/>
      <c r="AJ275" s="136"/>
      <c r="AK275" s="136"/>
      <c r="AL275" s="136"/>
      <c r="AM275" s="136"/>
      <c r="AN275" s="136"/>
      <c r="AO275" s="136"/>
      <c r="AP275" s="136"/>
      <c r="AQ275" s="136"/>
      <c r="AR275" s="136"/>
      <c r="AS275" s="136"/>
      <c r="AT275" s="136"/>
      <c r="AU275" s="136"/>
      <c r="AV275" s="136"/>
      <c r="AW275" s="136"/>
      <c r="AX275" s="136"/>
      <c r="AY275" s="136"/>
      <c r="AZ275" s="137"/>
      <c r="BA275" s="137"/>
      <c r="BB275" s="137"/>
      <c r="BC275" s="136"/>
      <c r="BD275" s="136"/>
      <c r="BE275" s="136"/>
    </row>
    <row r="276" spans="1:57" x14ac:dyDescent="0.35">
      <c r="A276" s="136"/>
      <c r="B276" s="136"/>
      <c r="C276" s="136"/>
      <c r="D276" s="136"/>
      <c r="E276" s="152"/>
      <c r="F276" s="136"/>
      <c r="G276" s="136"/>
      <c r="H276" s="136"/>
      <c r="I276" s="136"/>
      <c r="J276" s="136"/>
      <c r="K276" s="136"/>
      <c r="L276" s="136"/>
      <c r="M276" s="136"/>
      <c r="N276" s="137"/>
      <c r="O276" s="137"/>
      <c r="P276" s="137"/>
      <c r="Q276" s="137"/>
      <c r="R276" s="137"/>
      <c r="S276" s="137"/>
      <c r="T276" s="137"/>
      <c r="U276" s="137"/>
      <c r="V276" s="137"/>
      <c r="W276" s="137"/>
      <c r="X276" s="136"/>
      <c r="Y276" s="136"/>
      <c r="Z276" s="136"/>
      <c r="AA276" s="136"/>
      <c r="AB276" s="136"/>
      <c r="AC276" s="136"/>
      <c r="AD276" s="136"/>
      <c r="AE276" s="137"/>
      <c r="AF276" s="136"/>
      <c r="AG276" s="136"/>
      <c r="AH276" s="136"/>
      <c r="AI276" s="136"/>
      <c r="AJ276" s="136"/>
      <c r="AK276" s="136"/>
      <c r="AL276" s="136"/>
      <c r="AM276" s="136"/>
      <c r="AN276" s="136"/>
      <c r="AO276" s="136"/>
      <c r="AP276" s="136"/>
      <c r="AQ276" s="136"/>
      <c r="AR276" s="136"/>
      <c r="AS276" s="136"/>
      <c r="AT276" s="136"/>
      <c r="AU276" s="137"/>
      <c r="AV276" s="137"/>
      <c r="AW276" s="137"/>
      <c r="AX276" s="137"/>
      <c r="AY276" s="137"/>
      <c r="AZ276" s="137"/>
      <c r="BA276" s="137"/>
      <c r="BB276" s="137"/>
      <c r="BC276" s="136"/>
      <c r="BD276" s="136"/>
      <c r="BE276" s="136"/>
    </row>
    <row r="277" spans="1:57" x14ac:dyDescent="0.35">
      <c r="A277" s="136"/>
      <c r="B277" s="136"/>
      <c r="C277" s="136"/>
      <c r="D277" s="136"/>
      <c r="E277" s="152"/>
      <c r="F277" s="136"/>
      <c r="G277" s="136"/>
      <c r="H277" s="136"/>
      <c r="I277" s="136"/>
      <c r="J277" s="136"/>
      <c r="K277" s="136"/>
      <c r="L277" s="136"/>
      <c r="M277" s="136"/>
      <c r="N277" s="137"/>
      <c r="O277" s="137"/>
      <c r="P277" s="137"/>
      <c r="Q277" s="137"/>
      <c r="R277" s="137"/>
      <c r="S277" s="137"/>
      <c r="T277" s="137"/>
      <c r="U277" s="137"/>
      <c r="V277" s="137"/>
      <c r="W277" s="137"/>
      <c r="X277" s="136"/>
      <c r="Y277" s="136"/>
      <c r="Z277" s="136"/>
      <c r="AA277" s="136"/>
      <c r="AB277" s="136"/>
      <c r="AC277" s="136"/>
      <c r="AD277" s="136"/>
      <c r="AE277" s="137"/>
      <c r="AF277" s="136"/>
      <c r="AG277" s="136"/>
      <c r="AH277" s="136"/>
      <c r="AI277" s="136"/>
      <c r="AJ277" s="136"/>
      <c r="AK277" s="136"/>
      <c r="AL277" s="136"/>
      <c r="AM277" s="136"/>
      <c r="AN277" s="136"/>
      <c r="AO277" s="136"/>
      <c r="AP277" s="136"/>
      <c r="AQ277" s="136"/>
      <c r="AR277" s="136"/>
      <c r="AS277" s="136"/>
      <c r="AT277" s="136"/>
      <c r="AU277" s="137"/>
      <c r="AV277" s="137"/>
      <c r="AW277" s="137"/>
      <c r="AX277" s="137"/>
      <c r="AY277" s="137"/>
      <c r="AZ277" s="137"/>
      <c r="BA277" s="137"/>
      <c r="BB277" s="137"/>
      <c r="BC277" s="136"/>
      <c r="BD277" s="136"/>
      <c r="BE277" s="136"/>
    </row>
    <row r="278" spans="1:57" x14ac:dyDescent="0.35">
      <c r="A278" s="136"/>
      <c r="B278" s="136"/>
      <c r="C278" s="136"/>
      <c r="D278" s="136"/>
      <c r="E278" s="152"/>
      <c r="F278" s="136"/>
      <c r="G278" s="136"/>
      <c r="H278" s="136"/>
      <c r="I278" s="136"/>
      <c r="J278" s="136"/>
      <c r="K278" s="136"/>
      <c r="L278" s="136"/>
      <c r="M278" s="136"/>
      <c r="N278" s="137"/>
      <c r="O278" s="137"/>
      <c r="P278" s="137"/>
      <c r="Q278" s="137"/>
      <c r="R278" s="137"/>
      <c r="S278" s="137"/>
      <c r="T278" s="137"/>
      <c r="U278" s="137"/>
      <c r="V278" s="137"/>
      <c r="W278" s="137"/>
      <c r="X278" s="136"/>
      <c r="Y278" s="136"/>
      <c r="Z278" s="136"/>
      <c r="AA278" s="136"/>
      <c r="AB278" s="136"/>
      <c r="AC278" s="136"/>
      <c r="AD278" s="136"/>
      <c r="AE278" s="137"/>
      <c r="AF278" s="136"/>
      <c r="AG278" s="136"/>
      <c r="AH278" s="136"/>
      <c r="AI278" s="136"/>
      <c r="AJ278" s="136"/>
      <c r="AK278" s="136"/>
      <c r="AL278" s="136"/>
      <c r="AM278" s="136"/>
      <c r="AN278" s="136"/>
      <c r="AO278" s="136"/>
      <c r="AP278" s="136"/>
      <c r="AQ278" s="136"/>
      <c r="AR278" s="136"/>
      <c r="AS278" s="136"/>
      <c r="AT278" s="136"/>
      <c r="AU278" s="136"/>
      <c r="AV278" s="136"/>
      <c r="AW278" s="137"/>
      <c r="AX278" s="137"/>
      <c r="AY278" s="137"/>
      <c r="AZ278" s="137"/>
      <c r="BA278" s="137"/>
      <c r="BB278" s="137"/>
      <c r="BC278" s="136"/>
      <c r="BD278" s="136"/>
      <c r="BE278" s="136"/>
    </row>
    <row r="279" spans="1:57" x14ac:dyDescent="0.35">
      <c r="A279" s="136"/>
      <c r="B279" s="136"/>
      <c r="C279" s="136"/>
      <c r="D279" s="136"/>
      <c r="E279" s="152"/>
      <c r="F279" s="136"/>
      <c r="G279" s="136"/>
      <c r="H279" s="136"/>
      <c r="I279" s="136"/>
      <c r="J279" s="136"/>
      <c r="K279" s="136"/>
      <c r="L279" s="136"/>
      <c r="M279" s="136"/>
      <c r="N279" s="137"/>
      <c r="O279" s="137"/>
      <c r="P279" s="137"/>
      <c r="Q279" s="137"/>
      <c r="R279" s="137"/>
      <c r="S279" s="137"/>
      <c r="T279" s="137"/>
      <c r="U279" s="137"/>
      <c r="V279" s="137"/>
      <c r="W279" s="137"/>
      <c r="X279" s="136"/>
      <c r="Y279" s="136"/>
      <c r="Z279" s="136"/>
      <c r="AA279" s="137"/>
      <c r="AB279" s="136"/>
      <c r="AC279" s="136"/>
      <c r="AD279" s="136"/>
      <c r="AE279" s="136"/>
      <c r="AF279" s="136"/>
      <c r="AG279" s="136"/>
      <c r="AH279" s="136"/>
      <c r="AI279" s="137"/>
      <c r="AJ279" s="136"/>
      <c r="AK279" s="136"/>
      <c r="AL279" s="136"/>
      <c r="AM279" s="136"/>
      <c r="AN279" s="136"/>
      <c r="AO279" s="136"/>
      <c r="AP279" s="136"/>
      <c r="AQ279" s="136"/>
      <c r="AR279" s="136"/>
      <c r="AS279" s="136"/>
      <c r="AT279" s="136"/>
      <c r="AU279" s="136"/>
      <c r="AV279" s="136"/>
      <c r="AW279" s="136"/>
      <c r="AX279" s="136"/>
      <c r="AY279" s="136"/>
      <c r="AZ279" s="136"/>
      <c r="BA279" s="136"/>
      <c r="BB279" s="136"/>
      <c r="BC279" s="136"/>
      <c r="BD279" s="136"/>
      <c r="BE279" s="136"/>
    </row>
    <row r="280" spans="1:57" x14ac:dyDescent="0.35">
      <c r="A280" s="136"/>
      <c r="B280" s="136"/>
      <c r="C280" s="136"/>
      <c r="D280" s="136"/>
      <c r="E280" s="152"/>
      <c r="F280" s="136"/>
      <c r="G280" s="136"/>
      <c r="H280" s="136"/>
      <c r="I280" s="136"/>
      <c r="J280" s="136"/>
      <c r="K280" s="136"/>
      <c r="L280" s="136"/>
      <c r="M280" s="136"/>
      <c r="N280" s="137"/>
      <c r="O280" s="137"/>
      <c r="P280" s="137"/>
      <c r="Q280" s="137"/>
      <c r="R280" s="137"/>
      <c r="S280" s="137"/>
      <c r="T280" s="137"/>
      <c r="U280" s="137"/>
      <c r="V280" s="137"/>
      <c r="W280" s="137"/>
      <c r="X280" s="136"/>
      <c r="Y280" s="137"/>
      <c r="Z280" s="136"/>
      <c r="AA280" s="137"/>
      <c r="AB280" s="136"/>
      <c r="AC280" s="137"/>
      <c r="AD280" s="136"/>
      <c r="AE280" s="136"/>
      <c r="AF280" s="136"/>
      <c r="AG280" s="137"/>
      <c r="AH280" s="136"/>
      <c r="AI280" s="137"/>
      <c r="AJ280" s="136"/>
      <c r="AK280" s="137"/>
      <c r="AL280" s="136"/>
      <c r="AM280" s="137"/>
      <c r="AN280" s="136"/>
      <c r="AO280" s="137"/>
      <c r="AP280" s="136"/>
      <c r="AQ280" s="137"/>
      <c r="AR280" s="136"/>
      <c r="AS280" s="136"/>
      <c r="AT280" s="136"/>
      <c r="AU280" s="137"/>
      <c r="AV280" s="137"/>
      <c r="AW280" s="136"/>
      <c r="AX280" s="136"/>
      <c r="AY280" s="136"/>
      <c r="AZ280" s="137"/>
      <c r="BA280" s="137"/>
      <c r="BB280" s="137"/>
      <c r="BC280" s="136"/>
      <c r="BD280" s="136"/>
      <c r="BE280" s="136"/>
    </row>
    <row r="281" spans="1:57" x14ac:dyDescent="0.35">
      <c r="A281" s="136"/>
      <c r="B281" s="136"/>
      <c r="C281" s="136"/>
      <c r="D281" s="136"/>
      <c r="E281" s="152"/>
      <c r="F281" s="136"/>
      <c r="G281" s="136"/>
      <c r="H281" s="136"/>
      <c r="I281" s="136"/>
      <c r="J281" s="136"/>
      <c r="K281" s="136"/>
      <c r="L281" s="136"/>
      <c r="M281" s="136"/>
      <c r="N281" s="137"/>
      <c r="O281" s="137"/>
      <c r="P281" s="137"/>
      <c r="Q281" s="137"/>
      <c r="R281" s="137"/>
      <c r="S281" s="137"/>
      <c r="T281" s="137"/>
      <c r="U281" s="137"/>
      <c r="V281" s="137"/>
      <c r="W281" s="137"/>
      <c r="X281" s="136"/>
      <c r="Y281" s="137"/>
      <c r="Z281" s="136"/>
      <c r="AA281" s="137"/>
      <c r="AB281" s="136"/>
      <c r="AC281" s="137"/>
      <c r="AD281" s="136"/>
      <c r="AE281" s="136"/>
      <c r="AF281" s="136"/>
      <c r="AG281" s="137"/>
      <c r="AH281" s="136"/>
      <c r="AI281" s="137"/>
      <c r="AJ281" s="136"/>
      <c r="AK281" s="137"/>
      <c r="AL281" s="136"/>
      <c r="AM281" s="137"/>
      <c r="AN281" s="136"/>
      <c r="AO281" s="137"/>
      <c r="AP281" s="136"/>
      <c r="AQ281" s="137"/>
      <c r="AR281" s="136"/>
      <c r="AS281" s="136"/>
      <c r="AT281" s="136"/>
      <c r="AU281" s="137"/>
      <c r="AV281" s="137"/>
      <c r="AW281" s="136"/>
      <c r="AX281" s="136"/>
      <c r="AY281" s="136"/>
      <c r="AZ281" s="137"/>
      <c r="BA281" s="137"/>
      <c r="BB281" s="137"/>
      <c r="BC281" s="136"/>
      <c r="BD281" s="136"/>
      <c r="BE281" s="136"/>
    </row>
    <row r="282" spans="1:57" x14ac:dyDescent="0.35">
      <c r="A282" s="136"/>
      <c r="B282" s="136"/>
      <c r="C282" s="136"/>
      <c r="D282" s="136"/>
      <c r="E282" s="152"/>
      <c r="F282" s="136"/>
      <c r="G282" s="136"/>
      <c r="H282" s="136"/>
      <c r="I282" s="136"/>
      <c r="J282" s="136"/>
      <c r="K282" s="136"/>
      <c r="L282" s="136"/>
      <c r="M282" s="136"/>
      <c r="N282" s="137"/>
      <c r="O282" s="137"/>
      <c r="P282" s="137"/>
      <c r="Q282" s="137"/>
      <c r="R282" s="137"/>
      <c r="S282" s="137"/>
      <c r="T282" s="137"/>
      <c r="U282" s="137"/>
      <c r="V282" s="137"/>
      <c r="W282" s="137"/>
      <c r="X282" s="136"/>
      <c r="Y282" s="137"/>
      <c r="Z282" s="136"/>
      <c r="AA282" s="137"/>
      <c r="AB282" s="136"/>
      <c r="AC282" s="137"/>
      <c r="AD282" s="136"/>
      <c r="AE282" s="136"/>
      <c r="AF282" s="136"/>
      <c r="AG282" s="137"/>
      <c r="AH282" s="136"/>
      <c r="AI282" s="137"/>
      <c r="AJ282" s="136"/>
      <c r="AK282" s="137"/>
      <c r="AL282" s="136"/>
      <c r="AM282" s="137"/>
      <c r="AN282" s="136"/>
      <c r="AO282" s="137"/>
      <c r="AP282" s="136"/>
      <c r="AQ282" s="137"/>
      <c r="AR282" s="136"/>
      <c r="AS282" s="136"/>
      <c r="AT282" s="136"/>
      <c r="AU282" s="136"/>
      <c r="AV282" s="136"/>
      <c r="AW282" s="137"/>
      <c r="AX282" s="137"/>
      <c r="AY282" s="137"/>
      <c r="AZ282" s="137"/>
      <c r="BA282" s="137"/>
      <c r="BB282" s="137"/>
      <c r="BC282" s="136"/>
      <c r="BD282" s="136"/>
      <c r="BE282" s="136"/>
    </row>
    <row r="283" spans="1:57" x14ac:dyDescent="0.35">
      <c r="A283" s="136"/>
      <c r="B283" s="136"/>
      <c r="C283" s="136"/>
      <c r="D283" s="136"/>
      <c r="E283" s="152"/>
      <c r="F283" s="136"/>
      <c r="G283" s="136"/>
      <c r="H283" s="136"/>
      <c r="I283" s="136"/>
      <c r="J283" s="136"/>
      <c r="K283" s="136"/>
      <c r="L283" s="136"/>
      <c r="M283" s="136"/>
      <c r="N283" s="137"/>
      <c r="O283" s="137"/>
      <c r="P283" s="137"/>
      <c r="Q283" s="137"/>
      <c r="R283" s="137"/>
      <c r="S283" s="137"/>
      <c r="T283" s="137"/>
      <c r="U283" s="137"/>
      <c r="V283" s="137"/>
      <c r="W283" s="137"/>
      <c r="X283" s="136"/>
      <c r="Y283" s="137"/>
      <c r="Z283" s="136"/>
      <c r="AA283" s="136"/>
      <c r="AB283" s="136"/>
      <c r="AC283" s="137"/>
      <c r="AD283" s="136"/>
      <c r="AE283" s="136"/>
      <c r="AF283" s="136"/>
      <c r="AG283" s="136"/>
      <c r="AH283" s="136"/>
      <c r="AI283" s="137"/>
      <c r="AJ283" s="136"/>
      <c r="AK283" s="137"/>
      <c r="AL283" s="136"/>
      <c r="AM283" s="137"/>
      <c r="AN283" s="136"/>
      <c r="AO283" s="137"/>
      <c r="AP283" s="136"/>
      <c r="AQ283" s="136"/>
      <c r="AR283" s="136"/>
      <c r="AS283" s="136"/>
      <c r="AT283" s="136"/>
      <c r="AU283" s="137"/>
      <c r="AV283" s="137"/>
      <c r="AW283" s="137"/>
      <c r="AX283" s="137"/>
      <c r="AY283" s="137"/>
      <c r="AZ283" s="137"/>
      <c r="BA283" s="137"/>
      <c r="BB283" s="137"/>
      <c r="BC283" s="136"/>
      <c r="BD283" s="136"/>
      <c r="BE283" s="136"/>
    </row>
    <row r="284" spans="1:57" x14ac:dyDescent="0.35">
      <c r="A284" s="136"/>
      <c r="B284" s="136"/>
      <c r="C284" s="136"/>
      <c r="D284" s="136"/>
      <c r="E284" s="152"/>
      <c r="F284" s="136"/>
      <c r="G284" s="136"/>
      <c r="H284" s="136"/>
      <c r="I284" s="136"/>
      <c r="J284" s="136"/>
      <c r="K284" s="136"/>
      <c r="L284" s="136"/>
      <c r="M284" s="136"/>
      <c r="N284" s="137"/>
      <c r="O284" s="137"/>
      <c r="P284" s="137"/>
      <c r="Q284" s="137"/>
      <c r="R284" s="137"/>
      <c r="S284" s="137"/>
      <c r="T284" s="137"/>
      <c r="U284" s="137"/>
      <c r="V284" s="137"/>
      <c r="W284" s="137"/>
      <c r="X284" s="136"/>
      <c r="Y284" s="137"/>
      <c r="Z284" s="136"/>
      <c r="AA284" s="137"/>
      <c r="AB284" s="136"/>
      <c r="AC284" s="137"/>
      <c r="AD284" s="136"/>
      <c r="AE284" s="136"/>
      <c r="AF284" s="136"/>
      <c r="AG284" s="137"/>
      <c r="AH284" s="136"/>
      <c r="AI284" s="137"/>
      <c r="AJ284" s="136"/>
      <c r="AK284" s="137"/>
      <c r="AL284" s="136"/>
      <c r="AM284" s="137"/>
      <c r="AN284" s="136"/>
      <c r="AO284" s="136"/>
      <c r="AP284" s="136"/>
      <c r="AQ284" s="136"/>
      <c r="AR284" s="136"/>
      <c r="AS284" s="136"/>
      <c r="AT284" s="136"/>
      <c r="AU284" s="137"/>
      <c r="AV284" s="137"/>
      <c r="AW284" s="137"/>
      <c r="AX284" s="137"/>
      <c r="AY284" s="137"/>
      <c r="AZ284" s="137"/>
      <c r="BA284" s="137"/>
      <c r="BB284" s="137"/>
      <c r="BC284" s="136"/>
      <c r="BD284" s="136"/>
      <c r="BE284" s="136"/>
    </row>
    <row r="285" spans="1:57" x14ac:dyDescent="0.35">
      <c r="A285" s="136"/>
      <c r="B285" s="136"/>
      <c r="C285" s="136"/>
      <c r="D285" s="136"/>
      <c r="E285" s="152"/>
      <c r="F285" s="136"/>
      <c r="G285" s="136"/>
      <c r="H285" s="136"/>
      <c r="I285" s="136"/>
      <c r="J285" s="136"/>
      <c r="K285" s="136"/>
      <c r="L285" s="136"/>
      <c r="M285" s="136"/>
      <c r="N285" s="137"/>
      <c r="O285" s="137"/>
      <c r="P285" s="137"/>
      <c r="Q285" s="137"/>
      <c r="R285" s="137"/>
      <c r="S285" s="137"/>
      <c r="T285" s="137"/>
      <c r="U285" s="137"/>
      <c r="V285" s="137"/>
      <c r="W285" s="137"/>
      <c r="X285" s="136"/>
      <c r="Y285" s="137"/>
      <c r="Z285" s="136"/>
      <c r="AA285" s="137"/>
      <c r="AB285" s="136"/>
      <c r="AC285" s="137"/>
      <c r="AD285" s="136"/>
      <c r="AE285" s="136"/>
      <c r="AF285" s="136"/>
      <c r="AG285" s="137"/>
      <c r="AH285" s="136"/>
      <c r="AI285" s="137"/>
      <c r="AJ285" s="136"/>
      <c r="AK285" s="137"/>
      <c r="AL285" s="136"/>
      <c r="AM285" s="136"/>
      <c r="AN285" s="136"/>
      <c r="AO285" s="136"/>
      <c r="AP285" s="136"/>
      <c r="AQ285" s="136"/>
      <c r="AR285" s="136"/>
      <c r="AS285" s="136"/>
      <c r="AT285" s="136"/>
      <c r="AU285" s="137"/>
      <c r="AV285" s="137"/>
      <c r="AW285" s="137"/>
      <c r="AX285" s="137"/>
      <c r="AY285" s="137"/>
      <c r="AZ285" s="137"/>
      <c r="BA285" s="137"/>
      <c r="BB285" s="137"/>
      <c r="BC285" s="136"/>
      <c r="BD285" s="136"/>
      <c r="BE285" s="136"/>
    </row>
    <row r="286" spans="1:57" x14ac:dyDescent="0.35">
      <c r="A286" s="136"/>
      <c r="B286" s="136"/>
      <c r="C286" s="136"/>
      <c r="D286" s="136"/>
      <c r="E286" s="152"/>
      <c r="F286" s="136"/>
      <c r="G286" s="136"/>
      <c r="H286" s="136"/>
      <c r="I286" s="136"/>
      <c r="J286" s="136"/>
      <c r="K286" s="136"/>
      <c r="L286" s="136"/>
      <c r="M286" s="136"/>
      <c r="N286" s="137"/>
      <c r="O286" s="137"/>
      <c r="P286" s="137"/>
      <c r="Q286" s="137"/>
      <c r="R286" s="137"/>
      <c r="S286" s="137"/>
      <c r="T286" s="137"/>
      <c r="U286" s="137"/>
      <c r="V286" s="137"/>
      <c r="W286" s="137"/>
      <c r="X286" s="136"/>
      <c r="Y286" s="136"/>
      <c r="Z286" s="136"/>
      <c r="AA286" s="136"/>
      <c r="AB286" s="136"/>
      <c r="AC286" s="137"/>
      <c r="AD286" s="136"/>
      <c r="AE286" s="137"/>
      <c r="AF286" s="136"/>
      <c r="AG286" s="137"/>
      <c r="AH286" s="136"/>
      <c r="AI286" s="137"/>
      <c r="AJ286" s="136"/>
      <c r="AK286" s="137"/>
      <c r="AL286" s="136"/>
      <c r="AM286" s="137"/>
      <c r="AN286" s="136"/>
      <c r="AO286" s="137"/>
      <c r="AP286" s="136"/>
      <c r="AQ286" s="137"/>
      <c r="AR286" s="136"/>
      <c r="AS286" s="136"/>
      <c r="AT286" s="136"/>
      <c r="AU286" s="137"/>
      <c r="AV286" s="137"/>
      <c r="AW286" s="137"/>
      <c r="AX286" s="137"/>
      <c r="AY286" s="137"/>
      <c r="AZ286" s="137"/>
      <c r="BA286" s="137"/>
      <c r="BB286" s="137"/>
      <c r="BC286" s="136"/>
      <c r="BD286" s="136"/>
      <c r="BE286" s="136"/>
    </row>
    <row r="287" spans="1:57" x14ac:dyDescent="0.35">
      <c r="A287" s="136"/>
      <c r="B287" s="136"/>
      <c r="C287" s="136"/>
      <c r="D287" s="136"/>
      <c r="E287" s="152"/>
      <c r="F287" s="136"/>
      <c r="G287" s="136"/>
      <c r="H287" s="136"/>
      <c r="I287" s="136"/>
      <c r="J287" s="136"/>
      <c r="K287" s="136"/>
      <c r="L287" s="136"/>
      <c r="M287" s="136"/>
      <c r="N287" s="137"/>
      <c r="O287" s="137"/>
      <c r="P287" s="137"/>
      <c r="Q287" s="137"/>
      <c r="R287" s="137"/>
      <c r="S287" s="137"/>
      <c r="T287" s="137"/>
      <c r="U287" s="137"/>
      <c r="V287" s="137"/>
      <c r="W287" s="137"/>
      <c r="X287" s="136"/>
      <c r="Y287" s="136"/>
      <c r="Z287" s="136"/>
      <c r="AA287" s="136"/>
      <c r="AB287" s="136"/>
      <c r="AC287" s="137"/>
      <c r="AD287" s="136"/>
      <c r="AE287" s="136"/>
      <c r="AF287" s="136"/>
      <c r="AG287" s="136"/>
      <c r="AH287" s="136"/>
      <c r="AI287" s="136"/>
      <c r="AJ287" s="136"/>
      <c r="AK287" s="137"/>
      <c r="AL287" s="136"/>
      <c r="AM287" s="137"/>
      <c r="AN287" s="136"/>
      <c r="AO287" s="136"/>
      <c r="AP287" s="136"/>
      <c r="AQ287" s="136"/>
      <c r="AR287" s="136"/>
      <c r="AS287" s="136"/>
      <c r="AT287" s="136"/>
      <c r="AU287" s="137"/>
      <c r="AV287" s="137"/>
      <c r="AW287" s="137"/>
      <c r="AX287" s="137"/>
      <c r="AY287" s="137"/>
      <c r="AZ287" s="137"/>
      <c r="BA287" s="137"/>
      <c r="BB287" s="137"/>
      <c r="BC287" s="136"/>
      <c r="BD287" s="136"/>
      <c r="BE287" s="136"/>
    </row>
    <row r="288" spans="1:57" x14ac:dyDescent="0.35">
      <c r="A288" s="136"/>
      <c r="B288" s="136"/>
      <c r="C288" s="136"/>
      <c r="D288" s="136"/>
      <c r="E288" s="152"/>
      <c r="F288" s="136"/>
      <c r="G288" s="136"/>
      <c r="H288" s="136"/>
      <c r="I288" s="136"/>
      <c r="J288" s="136"/>
      <c r="K288" s="136"/>
      <c r="L288" s="136"/>
      <c r="M288" s="136"/>
      <c r="N288" s="137"/>
      <c r="O288" s="137"/>
      <c r="P288" s="137"/>
      <c r="Q288" s="137"/>
      <c r="R288" s="137"/>
      <c r="S288" s="137"/>
      <c r="T288" s="137"/>
      <c r="U288" s="137"/>
      <c r="V288" s="137"/>
      <c r="W288" s="137"/>
      <c r="X288" s="136"/>
      <c r="Y288" s="136"/>
      <c r="Z288" s="136"/>
      <c r="AA288" s="136"/>
      <c r="AB288" s="136"/>
      <c r="AC288" s="137"/>
      <c r="AD288" s="136"/>
      <c r="AE288" s="136"/>
      <c r="AF288" s="136"/>
      <c r="AG288" s="136"/>
      <c r="AH288" s="136"/>
      <c r="AI288" s="136"/>
      <c r="AJ288" s="136"/>
      <c r="AK288" s="137"/>
      <c r="AL288" s="136"/>
      <c r="AM288" s="137"/>
      <c r="AN288" s="136"/>
      <c r="AO288" s="136"/>
      <c r="AP288" s="136"/>
      <c r="AQ288" s="136"/>
      <c r="AR288" s="136"/>
      <c r="AS288" s="136"/>
      <c r="AT288" s="136"/>
      <c r="AU288" s="136"/>
      <c r="AV288" s="136"/>
      <c r="AW288" s="137"/>
      <c r="AX288" s="137"/>
      <c r="AY288" s="137"/>
      <c r="AZ288" s="137"/>
      <c r="BA288" s="137"/>
      <c r="BB288" s="137"/>
      <c r="BC288" s="136"/>
      <c r="BD288" s="136"/>
      <c r="BE288" s="136"/>
    </row>
    <row r="289" spans="1:57" x14ac:dyDescent="0.35">
      <c r="A289" s="136"/>
      <c r="B289" s="136"/>
      <c r="C289" s="136"/>
      <c r="D289" s="136"/>
      <c r="E289" s="152"/>
      <c r="F289" s="136"/>
      <c r="G289" s="136"/>
      <c r="H289" s="136"/>
      <c r="I289" s="136"/>
      <c r="J289" s="136"/>
      <c r="K289" s="136"/>
      <c r="L289" s="136"/>
      <c r="M289" s="136"/>
      <c r="N289" s="137"/>
      <c r="O289" s="137"/>
      <c r="P289" s="137"/>
      <c r="Q289" s="137"/>
      <c r="R289" s="137"/>
      <c r="S289" s="137"/>
      <c r="T289" s="137"/>
      <c r="U289" s="137"/>
      <c r="V289" s="137"/>
      <c r="W289" s="137"/>
      <c r="X289" s="136"/>
      <c r="Y289" s="136"/>
      <c r="Z289" s="136"/>
      <c r="AA289" s="136"/>
      <c r="AB289" s="136"/>
      <c r="AC289" s="137"/>
      <c r="AD289" s="136"/>
      <c r="AE289" s="136"/>
      <c r="AF289" s="136"/>
      <c r="AG289" s="136"/>
      <c r="AH289" s="136"/>
      <c r="AI289" s="136"/>
      <c r="AJ289" s="136"/>
      <c r="AK289" s="137"/>
      <c r="AL289" s="136"/>
      <c r="AM289" s="137"/>
      <c r="AN289" s="136"/>
      <c r="AO289" s="136"/>
      <c r="AP289" s="136"/>
      <c r="AQ289" s="136"/>
      <c r="AR289" s="136"/>
      <c r="AS289" s="136"/>
      <c r="AT289" s="136"/>
      <c r="AU289" s="136"/>
      <c r="AV289" s="136"/>
      <c r="AW289" s="137"/>
      <c r="AX289" s="137"/>
      <c r="AY289" s="137"/>
      <c r="AZ289" s="137"/>
      <c r="BA289" s="137"/>
      <c r="BB289" s="137"/>
      <c r="BC289" s="136"/>
      <c r="BD289" s="136"/>
      <c r="BE289" s="136"/>
    </row>
    <row r="290" spans="1:57" x14ac:dyDescent="0.35">
      <c r="A290" s="136"/>
      <c r="B290" s="136"/>
      <c r="C290" s="136"/>
      <c r="D290" s="136"/>
      <c r="E290" s="149"/>
      <c r="F290" s="136"/>
      <c r="G290" s="136"/>
      <c r="H290" s="136"/>
      <c r="I290" s="136"/>
      <c r="J290" s="136"/>
      <c r="K290" s="136"/>
      <c r="L290" s="136"/>
      <c r="M290" s="136"/>
      <c r="N290" s="136"/>
      <c r="O290" s="136"/>
      <c r="P290" s="136"/>
      <c r="Q290" s="136"/>
      <c r="R290" s="136"/>
      <c r="S290" s="136"/>
      <c r="T290" s="136"/>
      <c r="U290" s="136"/>
      <c r="V290" s="136"/>
      <c r="W290" s="136"/>
      <c r="X290" s="136"/>
      <c r="Y290" s="136"/>
      <c r="Z290" s="136"/>
      <c r="AA290" s="136"/>
      <c r="AB290" s="136"/>
      <c r="AC290" s="136"/>
      <c r="AD290" s="136"/>
      <c r="AE290" s="136"/>
      <c r="AF290" s="136"/>
      <c r="AG290" s="136"/>
      <c r="AH290" s="136"/>
      <c r="AI290" s="136"/>
      <c r="AJ290" s="136"/>
      <c r="AK290" s="136"/>
      <c r="AL290" s="136"/>
      <c r="AM290" s="136"/>
      <c r="AN290" s="136"/>
      <c r="AO290" s="136"/>
      <c r="AP290" s="136"/>
      <c r="AQ290" s="136"/>
      <c r="AR290" s="136"/>
      <c r="AS290" s="136"/>
      <c r="AT290" s="136"/>
      <c r="AU290" s="136"/>
      <c r="AV290" s="136"/>
      <c r="AW290" s="136"/>
      <c r="AX290" s="136"/>
      <c r="AY290" s="136"/>
      <c r="AZ290" s="136"/>
      <c r="BA290" s="136"/>
      <c r="BB290" s="136"/>
      <c r="BC290" s="136"/>
      <c r="BD290" s="136"/>
      <c r="BE290" s="136"/>
    </row>
    <row r="291" spans="1:57" x14ac:dyDescent="0.35">
      <c r="A291" s="136"/>
      <c r="B291" s="136"/>
      <c r="C291" s="136"/>
      <c r="D291" s="136"/>
      <c r="E291" s="149"/>
      <c r="F291" s="136"/>
      <c r="G291" s="136"/>
      <c r="H291" s="136"/>
      <c r="I291" s="136"/>
      <c r="J291" s="136"/>
      <c r="K291" s="136"/>
      <c r="L291" s="136"/>
      <c r="M291" s="136"/>
      <c r="N291" s="136"/>
      <c r="O291" s="136"/>
      <c r="P291" s="136"/>
      <c r="Q291" s="136"/>
      <c r="R291" s="136"/>
      <c r="S291" s="136"/>
      <c r="T291" s="136"/>
      <c r="U291" s="136"/>
      <c r="V291" s="136"/>
      <c r="W291" s="136"/>
      <c r="X291" s="136"/>
      <c r="Y291" s="136"/>
      <c r="Z291" s="136"/>
      <c r="AA291" s="136"/>
      <c r="AB291" s="136"/>
      <c r="AC291" s="136"/>
      <c r="AD291" s="136"/>
      <c r="AE291" s="136"/>
      <c r="AF291" s="136"/>
      <c r="AG291" s="136"/>
      <c r="AH291" s="136"/>
      <c r="AI291" s="136"/>
      <c r="AJ291" s="136"/>
      <c r="AK291" s="136"/>
      <c r="AL291" s="136"/>
      <c r="AM291" s="136"/>
      <c r="AN291" s="136"/>
      <c r="AO291" s="136"/>
      <c r="AP291" s="136"/>
      <c r="AQ291" s="136"/>
      <c r="AR291" s="136"/>
      <c r="AS291" s="136"/>
      <c r="AT291" s="136"/>
      <c r="AU291" s="136"/>
      <c r="AV291" s="136"/>
      <c r="AW291" s="136"/>
      <c r="AX291" s="136"/>
      <c r="AY291" s="136"/>
      <c r="AZ291" s="136"/>
      <c r="BA291" s="136"/>
      <c r="BB291" s="136"/>
      <c r="BC291" s="136"/>
      <c r="BD291" s="136"/>
      <c r="BE291" s="136"/>
    </row>
    <row r="292" spans="1:57" x14ac:dyDescent="0.35">
      <c r="A292" s="136"/>
      <c r="B292" s="136"/>
      <c r="C292" s="136"/>
      <c r="D292" s="136"/>
      <c r="E292" s="149"/>
      <c r="F292" s="136"/>
      <c r="G292" s="136"/>
      <c r="H292" s="136"/>
      <c r="I292" s="136"/>
      <c r="J292" s="136"/>
      <c r="K292" s="136"/>
      <c r="L292" s="136"/>
      <c r="M292" s="136"/>
      <c r="N292" s="136"/>
      <c r="O292" s="136"/>
      <c r="P292" s="136"/>
      <c r="Q292" s="136"/>
      <c r="R292" s="136"/>
      <c r="S292" s="136"/>
      <c r="T292" s="136"/>
      <c r="U292" s="136"/>
      <c r="V292" s="136"/>
      <c r="W292" s="136"/>
      <c r="X292" s="136"/>
      <c r="Y292" s="136"/>
      <c r="Z292" s="136"/>
      <c r="AA292" s="136"/>
      <c r="AB292" s="136"/>
      <c r="AC292" s="136"/>
      <c r="AD292" s="136"/>
      <c r="AE292" s="136"/>
      <c r="AF292" s="136"/>
      <c r="AG292" s="136"/>
      <c r="AH292" s="136"/>
      <c r="AI292" s="136"/>
      <c r="AJ292" s="136"/>
      <c r="AK292" s="136"/>
      <c r="AL292" s="136"/>
      <c r="AM292" s="136"/>
      <c r="AN292" s="136"/>
      <c r="AO292" s="136"/>
      <c r="AP292" s="136"/>
      <c r="AQ292" s="136"/>
      <c r="AR292" s="136"/>
      <c r="AS292" s="136"/>
      <c r="AT292" s="136"/>
      <c r="AU292" s="136"/>
      <c r="AV292" s="136"/>
      <c r="AW292" s="136"/>
      <c r="AX292" s="136"/>
      <c r="AY292" s="136"/>
      <c r="AZ292" s="136"/>
      <c r="BA292" s="136"/>
      <c r="BB292" s="136"/>
      <c r="BC292" s="136"/>
      <c r="BD292" s="136"/>
      <c r="BE292" s="136"/>
    </row>
    <row r="293" spans="1:57" x14ac:dyDescent="0.35">
      <c r="A293" s="136"/>
      <c r="B293" s="136"/>
      <c r="C293" s="136"/>
      <c r="D293" s="136"/>
      <c r="E293" s="149"/>
      <c r="F293" s="136"/>
      <c r="G293" s="136"/>
      <c r="H293" s="136"/>
      <c r="I293" s="136"/>
      <c r="J293" s="136"/>
      <c r="K293" s="136"/>
      <c r="L293" s="136"/>
      <c r="M293" s="136"/>
      <c r="N293" s="136"/>
      <c r="O293" s="136"/>
      <c r="P293" s="136"/>
      <c r="Q293" s="136"/>
      <c r="R293" s="136"/>
      <c r="S293" s="136"/>
      <c r="T293" s="136"/>
      <c r="U293" s="136"/>
      <c r="V293" s="136"/>
      <c r="W293" s="136"/>
      <c r="X293" s="136"/>
      <c r="Y293" s="136"/>
      <c r="Z293" s="136"/>
      <c r="AA293" s="136"/>
      <c r="AB293" s="136"/>
      <c r="AC293" s="136"/>
      <c r="AD293" s="136"/>
      <c r="AE293" s="136"/>
      <c r="AF293" s="136"/>
      <c r="AG293" s="136"/>
      <c r="AH293" s="136"/>
      <c r="AI293" s="136"/>
      <c r="AJ293" s="136"/>
      <c r="AK293" s="136"/>
      <c r="AL293" s="136"/>
      <c r="AM293" s="136"/>
      <c r="AN293" s="136"/>
      <c r="AO293" s="136"/>
      <c r="AP293" s="136"/>
      <c r="AQ293" s="136"/>
      <c r="AR293" s="136"/>
      <c r="AS293" s="136"/>
      <c r="AT293" s="136"/>
      <c r="AU293" s="136"/>
      <c r="AV293" s="136"/>
      <c r="AW293" s="136"/>
      <c r="AX293" s="136"/>
      <c r="AY293" s="136"/>
      <c r="AZ293" s="136"/>
      <c r="BA293" s="136"/>
      <c r="BB293" s="136"/>
      <c r="BC293" s="136"/>
      <c r="BD293" s="136"/>
      <c r="BE293" s="136"/>
    </row>
    <row r="294" spans="1:57" x14ac:dyDescent="0.35">
      <c r="A294" s="136"/>
      <c r="B294" s="136"/>
      <c r="C294" s="136"/>
      <c r="D294" s="136"/>
      <c r="E294" s="149"/>
      <c r="F294" s="136"/>
      <c r="G294" s="136"/>
      <c r="H294" s="136"/>
      <c r="I294" s="136"/>
      <c r="J294" s="136"/>
      <c r="K294" s="136"/>
      <c r="L294" s="136"/>
      <c r="M294" s="136"/>
      <c r="N294" s="136"/>
      <c r="O294" s="136"/>
      <c r="P294" s="136"/>
      <c r="Q294" s="136"/>
      <c r="R294" s="136"/>
      <c r="S294" s="136"/>
      <c r="T294" s="136"/>
      <c r="U294" s="136"/>
      <c r="V294" s="136"/>
      <c r="W294" s="136"/>
      <c r="X294" s="136"/>
      <c r="Y294" s="136"/>
      <c r="Z294" s="136"/>
      <c r="AA294" s="136"/>
      <c r="AB294" s="136"/>
      <c r="AC294" s="136"/>
      <c r="AD294" s="136"/>
      <c r="AE294" s="136"/>
      <c r="AF294" s="136"/>
      <c r="AG294" s="136"/>
      <c r="AH294" s="136"/>
      <c r="AI294" s="136"/>
      <c r="AJ294" s="136"/>
      <c r="AK294" s="136"/>
      <c r="AL294" s="136"/>
      <c r="AM294" s="136"/>
      <c r="AN294" s="136"/>
      <c r="AO294" s="136"/>
      <c r="AP294" s="136"/>
      <c r="AQ294" s="136"/>
      <c r="AR294" s="136"/>
      <c r="AS294" s="136"/>
      <c r="AT294" s="136"/>
      <c r="AU294" s="136"/>
      <c r="AV294" s="136"/>
      <c r="AW294" s="136"/>
      <c r="AX294" s="136"/>
      <c r="AY294" s="136"/>
      <c r="AZ294" s="136"/>
      <c r="BA294" s="136"/>
      <c r="BB294" s="136"/>
      <c r="BC294" s="136"/>
      <c r="BD294" s="136"/>
      <c r="BE294" s="136"/>
    </row>
    <row r="295" spans="1:57" x14ac:dyDescent="0.35">
      <c r="A295" s="136"/>
      <c r="B295" s="136"/>
      <c r="C295" s="136"/>
      <c r="D295" s="136"/>
      <c r="E295" s="149"/>
      <c r="F295" s="136"/>
      <c r="G295" s="136"/>
      <c r="H295" s="136"/>
      <c r="I295" s="136"/>
      <c r="J295" s="136"/>
      <c r="K295" s="136"/>
      <c r="L295" s="136"/>
      <c r="M295" s="136"/>
      <c r="N295" s="136"/>
      <c r="O295" s="136"/>
      <c r="P295" s="136"/>
      <c r="Q295" s="136"/>
      <c r="R295" s="136"/>
      <c r="S295" s="136"/>
      <c r="T295" s="136"/>
      <c r="U295" s="136"/>
      <c r="V295" s="136"/>
      <c r="W295" s="136"/>
      <c r="X295" s="136"/>
      <c r="Y295" s="136"/>
      <c r="Z295" s="136"/>
      <c r="AA295" s="136"/>
      <c r="AB295" s="136"/>
      <c r="AC295" s="136"/>
      <c r="AD295" s="136"/>
      <c r="AE295" s="136"/>
      <c r="AF295" s="136"/>
      <c r="AG295" s="136"/>
      <c r="AH295" s="136"/>
      <c r="AI295" s="136"/>
      <c r="AJ295" s="136"/>
      <c r="AK295" s="136"/>
      <c r="AL295" s="136"/>
      <c r="AM295" s="136"/>
      <c r="AN295" s="136"/>
      <c r="AO295" s="136"/>
      <c r="AP295" s="136"/>
      <c r="AQ295" s="136"/>
      <c r="AR295" s="136"/>
      <c r="AS295" s="136"/>
      <c r="AT295" s="136"/>
      <c r="AU295" s="136"/>
      <c r="AV295" s="136"/>
      <c r="AW295" s="136"/>
      <c r="AX295" s="136"/>
      <c r="AY295" s="136"/>
      <c r="AZ295" s="136"/>
      <c r="BA295" s="136"/>
      <c r="BB295" s="136"/>
      <c r="BC295" s="136"/>
      <c r="BD295" s="136"/>
      <c r="BE295" s="136"/>
    </row>
    <row r="296" spans="1:57" x14ac:dyDescent="0.35">
      <c r="A296" s="136"/>
      <c r="B296" s="136"/>
      <c r="C296" s="136"/>
      <c r="D296" s="136"/>
      <c r="E296" s="149"/>
      <c r="F296" s="136"/>
      <c r="G296" s="136"/>
      <c r="H296" s="136"/>
      <c r="I296" s="136"/>
      <c r="J296" s="136"/>
      <c r="K296" s="136"/>
      <c r="L296" s="136"/>
      <c r="M296" s="136"/>
      <c r="N296" s="136"/>
      <c r="O296" s="136"/>
      <c r="P296" s="136"/>
      <c r="Q296" s="136"/>
      <c r="R296" s="136"/>
      <c r="S296" s="136"/>
      <c r="T296" s="136"/>
      <c r="U296" s="136"/>
      <c r="V296" s="136"/>
      <c r="W296" s="136"/>
      <c r="X296" s="136"/>
      <c r="Y296" s="136"/>
      <c r="Z296" s="136"/>
      <c r="AA296" s="136"/>
      <c r="AB296" s="136"/>
      <c r="AC296" s="136"/>
      <c r="AD296" s="136"/>
      <c r="AE296" s="136"/>
      <c r="AF296" s="136"/>
      <c r="AG296" s="136"/>
      <c r="AH296" s="136"/>
      <c r="AI296" s="136"/>
      <c r="AJ296" s="136"/>
      <c r="AK296" s="136"/>
      <c r="AL296" s="136"/>
      <c r="AM296" s="136"/>
      <c r="AN296" s="136"/>
      <c r="AO296" s="136"/>
      <c r="AP296" s="136"/>
      <c r="AQ296" s="136"/>
      <c r="AR296" s="136"/>
      <c r="AS296" s="136"/>
      <c r="AT296" s="136"/>
      <c r="AU296" s="136"/>
      <c r="AV296" s="136"/>
      <c r="AW296" s="136"/>
      <c r="AX296" s="136"/>
      <c r="AY296" s="136"/>
      <c r="AZ296" s="136"/>
      <c r="BA296" s="136"/>
      <c r="BB296" s="136"/>
      <c r="BC296" s="136"/>
      <c r="BD296" s="136"/>
      <c r="BE296" s="136"/>
    </row>
    <row r="297" spans="1:57" x14ac:dyDescent="0.35">
      <c r="A297" s="136"/>
      <c r="B297" s="136"/>
      <c r="C297" s="136"/>
      <c r="D297" s="136"/>
      <c r="E297" s="149"/>
      <c r="F297" s="136"/>
      <c r="G297" s="136"/>
      <c r="H297" s="136"/>
      <c r="I297" s="136"/>
      <c r="J297" s="136"/>
      <c r="K297" s="136"/>
      <c r="L297" s="136"/>
      <c r="M297" s="136"/>
      <c r="N297" s="136"/>
      <c r="O297" s="136"/>
      <c r="P297" s="136"/>
      <c r="Q297" s="136"/>
      <c r="R297" s="136"/>
      <c r="S297" s="136"/>
      <c r="T297" s="136"/>
      <c r="U297" s="136"/>
      <c r="V297" s="136"/>
      <c r="W297" s="136"/>
      <c r="X297" s="136"/>
      <c r="Y297" s="136"/>
      <c r="Z297" s="136"/>
      <c r="AA297" s="136"/>
      <c r="AB297" s="136"/>
      <c r="AC297" s="136"/>
      <c r="AD297" s="136"/>
      <c r="AE297" s="136"/>
      <c r="AF297" s="136"/>
      <c r="AG297" s="136"/>
      <c r="AH297" s="136"/>
      <c r="AI297" s="136"/>
      <c r="AJ297" s="136"/>
      <c r="AK297" s="136"/>
      <c r="AL297" s="136"/>
      <c r="AM297" s="136"/>
      <c r="AN297" s="136"/>
      <c r="AO297" s="136"/>
      <c r="AP297" s="136"/>
      <c r="AQ297" s="136"/>
      <c r="AR297" s="136"/>
      <c r="AS297" s="136"/>
      <c r="AT297" s="136"/>
      <c r="AU297" s="136"/>
      <c r="AV297" s="136"/>
      <c r="AW297" s="136"/>
      <c r="AX297" s="136"/>
      <c r="AY297" s="136"/>
      <c r="AZ297" s="136"/>
      <c r="BA297" s="136"/>
      <c r="BB297" s="136"/>
      <c r="BC297" s="136"/>
      <c r="BD297" s="136"/>
      <c r="BE297" s="136"/>
    </row>
    <row r="298" spans="1:57" x14ac:dyDescent="0.35">
      <c r="A298" s="136"/>
      <c r="B298" s="136"/>
      <c r="C298" s="136"/>
      <c r="D298" s="136"/>
      <c r="E298" s="149"/>
      <c r="F298" s="136"/>
      <c r="G298" s="136"/>
      <c r="H298" s="136"/>
      <c r="I298" s="136"/>
      <c r="J298" s="136"/>
      <c r="K298" s="136"/>
      <c r="L298" s="136"/>
      <c r="M298" s="136"/>
      <c r="N298" s="136"/>
      <c r="O298" s="136"/>
      <c r="P298" s="136"/>
      <c r="Q298" s="136"/>
      <c r="R298" s="136"/>
      <c r="S298" s="136"/>
      <c r="T298" s="136"/>
      <c r="U298" s="136"/>
      <c r="V298" s="136"/>
      <c r="W298" s="136"/>
      <c r="X298" s="136"/>
      <c r="Y298" s="136"/>
      <c r="Z298" s="136"/>
      <c r="AA298" s="136"/>
      <c r="AB298" s="136"/>
      <c r="AC298" s="136"/>
      <c r="AD298" s="136"/>
      <c r="AE298" s="136"/>
      <c r="AF298" s="136"/>
      <c r="AG298" s="136"/>
      <c r="AH298" s="136"/>
      <c r="AI298" s="136"/>
      <c r="AJ298" s="136"/>
      <c r="AK298" s="136"/>
      <c r="AL298" s="136"/>
      <c r="AM298" s="136"/>
      <c r="AN298" s="136"/>
      <c r="AO298" s="136"/>
      <c r="AP298" s="136"/>
      <c r="AQ298" s="136"/>
      <c r="AR298" s="136"/>
      <c r="AS298" s="136"/>
      <c r="AT298" s="136"/>
      <c r="AU298" s="136"/>
      <c r="AV298" s="136"/>
      <c r="AW298" s="136"/>
      <c r="AX298" s="136"/>
      <c r="AY298" s="136"/>
      <c r="AZ298" s="136"/>
      <c r="BA298" s="136"/>
      <c r="BB298" s="136"/>
      <c r="BC298" s="136"/>
      <c r="BD298" s="136"/>
      <c r="BE298" s="136"/>
    </row>
    <row r="299" spans="1:57" x14ac:dyDescent="0.35">
      <c r="A299" s="136"/>
      <c r="B299" s="136"/>
      <c r="C299" s="136"/>
      <c r="D299" s="136"/>
      <c r="E299" s="149"/>
      <c r="F299" s="136"/>
      <c r="G299" s="136"/>
      <c r="H299" s="136"/>
      <c r="I299" s="136"/>
      <c r="J299" s="136"/>
      <c r="K299" s="136"/>
      <c r="L299" s="136"/>
      <c r="M299" s="136"/>
      <c r="N299" s="136"/>
      <c r="O299" s="136"/>
      <c r="P299" s="136"/>
      <c r="Q299" s="136"/>
      <c r="R299" s="136"/>
      <c r="S299" s="136"/>
      <c r="T299" s="136"/>
      <c r="U299" s="136"/>
      <c r="V299" s="136"/>
      <c r="W299" s="136"/>
      <c r="X299" s="136"/>
      <c r="Y299" s="136"/>
      <c r="Z299" s="136"/>
      <c r="AA299" s="136"/>
      <c r="AB299" s="136"/>
      <c r="AC299" s="136"/>
      <c r="AD299" s="136"/>
      <c r="AE299" s="136"/>
      <c r="AF299" s="136"/>
      <c r="AG299" s="136"/>
      <c r="AH299" s="136"/>
      <c r="AI299" s="136"/>
      <c r="AJ299" s="136"/>
      <c r="AK299" s="136"/>
      <c r="AL299" s="136"/>
      <c r="AM299" s="136"/>
      <c r="AN299" s="136"/>
      <c r="AO299" s="136"/>
      <c r="AP299" s="136"/>
      <c r="AQ299" s="136"/>
      <c r="AR299" s="136"/>
      <c r="AS299" s="136"/>
      <c r="AT299" s="136"/>
      <c r="AU299" s="136"/>
      <c r="AV299" s="136"/>
      <c r="AW299" s="136"/>
      <c r="AX299" s="136"/>
      <c r="AY299" s="136"/>
      <c r="AZ299" s="136"/>
      <c r="BA299" s="136"/>
      <c r="BB299" s="136"/>
      <c r="BC299" s="136"/>
      <c r="BD299" s="136"/>
      <c r="BE299" s="136"/>
    </row>
    <row r="300" spans="1:57" x14ac:dyDescent="0.35">
      <c r="A300" s="136"/>
      <c r="B300" s="136"/>
      <c r="C300" s="136"/>
      <c r="D300" s="136"/>
      <c r="E300" s="149"/>
      <c r="F300" s="136"/>
      <c r="G300" s="136"/>
      <c r="H300" s="136"/>
      <c r="I300" s="136"/>
      <c r="J300" s="136"/>
      <c r="K300" s="136"/>
      <c r="L300" s="136"/>
      <c r="M300" s="136"/>
      <c r="N300" s="137"/>
      <c r="O300" s="137"/>
      <c r="P300" s="137"/>
      <c r="Q300" s="137"/>
      <c r="R300" s="137"/>
      <c r="S300" s="137"/>
      <c r="T300" s="137"/>
      <c r="U300" s="137"/>
      <c r="V300" s="137"/>
      <c r="W300" s="137"/>
      <c r="X300" s="136"/>
      <c r="Y300" s="136"/>
      <c r="Z300" s="136"/>
      <c r="AA300" s="136"/>
      <c r="AB300" s="136"/>
      <c r="AC300" s="136"/>
      <c r="AD300" s="136"/>
      <c r="AE300" s="136"/>
      <c r="AF300" s="136"/>
      <c r="AG300" s="136"/>
      <c r="AH300" s="136"/>
      <c r="AI300" s="136"/>
      <c r="AJ300" s="136"/>
      <c r="AK300" s="136"/>
      <c r="AL300" s="136"/>
      <c r="AM300" s="136"/>
      <c r="AN300" s="136"/>
      <c r="AO300" s="137"/>
      <c r="AP300" s="136"/>
      <c r="AQ300" s="136"/>
      <c r="AR300" s="136"/>
      <c r="AS300" s="136"/>
      <c r="AT300" s="136"/>
      <c r="AU300" s="137"/>
      <c r="AV300" s="137"/>
      <c r="AW300" s="137"/>
      <c r="AX300" s="137"/>
      <c r="AY300" s="137"/>
      <c r="AZ300" s="137"/>
      <c r="BA300" s="137"/>
      <c r="BB300" s="137"/>
      <c r="BC300" s="136"/>
      <c r="BD300" s="136"/>
      <c r="BE300" s="136"/>
    </row>
    <row r="301" spans="1:57" x14ac:dyDescent="0.35">
      <c r="A301" s="136"/>
      <c r="B301" s="136"/>
      <c r="C301" s="136"/>
      <c r="D301" s="136"/>
      <c r="E301" s="149"/>
      <c r="F301" s="136"/>
      <c r="G301" s="136"/>
      <c r="H301" s="136"/>
      <c r="I301" s="136"/>
      <c r="J301" s="136"/>
      <c r="K301" s="136"/>
      <c r="L301" s="136"/>
      <c r="M301" s="136"/>
      <c r="N301" s="137"/>
      <c r="O301" s="137"/>
      <c r="P301" s="137"/>
      <c r="Q301" s="137"/>
      <c r="R301" s="137"/>
      <c r="S301" s="137"/>
      <c r="T301" s="137"/>
      <c r="U301" s="137"/>
      <c r="V301" s="137"/>
      <c r="W301" s="137"/>
      <c r="X301" s="136"/>
      <c r="Y301" s="137"/>
      <c r="Z301" s="136"/>
      <c r="AA301" s="137"/>
      <c r="AB301" s="136"/>
      <c r="AC301" s="137"/>
      <c r="AD301" s="136"/>
      <c r="AE301" s="136"/>
      <c r="AF301" s="136"/>
      <c r="AG301" s="137"/>
      <c r="AH301" s="136"/>
      <c r="AI301" s="137"/>
      <c r="AJ301" s="136"/>
      <c r="AK301" s="136"/>
      <c r="AL301" s="136"/>
      <c r="AM301" s="136"/>
      <c r="AN301" s="136"/>
      <c r="AO301" s="136"/>
      <c r="AP301" s="136"/>
      <c r="AQ301" s="136"/>
      <c r="AR301" s="136"/>
      <c r="AS301" s="136"/>
      <c r="AT301" s="136"/>
      <c r="AU301" s="137"/>
      <c r="AV301" s="137"/>
      <c r="AW301" s="137"/>
      <c r="AX301" s="137"/>
      <c r="AY301" s="137"/>
      <c r="AZ301" s="137"/>
      <c r="BA301" s="137"/>
      <c r="BB301" s="137"/>
      <c r="BC301" s="136"/>
      <c r="BD301" s="136"/>
      <c r="BE301" s="136"/>
    </row>
    <row r="302" spans="1:57" x14ac:dyDescent="0.35">
      <c r="A302" s="136"/>
      <c r="B302" s="136"/>
      <c r="C302" s="136"/>
      <c r="D302" s="136"/>
      <c r="E302" s="149"/>
      <c r="F302" s="136"/>
      <c r="G302" s="136"/>
      <c r="H302" s="136"/>
      <c r="I302" s="136"/>
      <c r="J302" s="136"/>
      <c r="K302" s="136"/>
      <c r="L302" s="136"/>
      <c r="M302" s="136"/>
      <c r="N302" s="137"/>
      <c r="O302" s="137"/>
      <c r="P302" s="137"/>
      <c r="Q302" s="137"/>
      <c r="R302" s="137"/>
      <c r="S302" s="137"/>
      <c r="T302" s="137"/>
      <c r="U302" s="137"/>
      <c r="V302" s="137"/>
      <c r="W302" s="137"/>
      <c r="X302" s="136"/>
      <c r="Y302" s="136"/>
      <c r="Z302" s="136"/>
      <c r="AA302" s="136"/>
      <c r="AB302" s="136"/>
      <c r="AC302" s="136"/>
      <c r="AD302" s="136"/>
      <c r="AE302" s="136"/>
      <c r="AF302" s="136"/>
      <c r="AG302" s="136"/>
      <c r="AH302" s="136"/>
      <c r="AI302" s="136"/>
      <c r="AJ302" s="136"/>
      <c r="AK302" s="136"/>
      <c r="AL302" s="136"/>
      <c r="AM302" s="136"/>
      <c r="AN302" s="136"/>
      <c r="AO302" s="137"/>
      <c r="AP302" s="136"/>
      <c r="AQ302" s="136"/>
      <c r="AR302" s="136"/>
      <c r="AS302" s="136"/>
      <c r="AT302" s="136"/>
      <c r="AU302" s="137"/>
      <c r="AV302" s="137"/>
      <c r="AW302" s="137"/>
      <c r="AX302" s="137"/>
      <c r="AY302" s="137"/>
      <c r="AZ302" s="137"/>
      <c r="BA302" s="137"/>
      <c r="BB302" s="137"/>
      <c r="BC302" s="136"/>
      <c r="BD302" s="136"/>
      <c r="BE302" s="136"/>
    </row>
    <row r="303" spans="1:57" x14ac:dyDescent="0.35">
      <c r="A303" s="136"/>
      <c r="B303" s="136"/>
      <c r="C303" s="136"/>
      <c r="D303" s="136"/>
      <c r="E303" s="149"/>
      <c r="F303" s="136"/>
      <c r="G303" s="136"/>
      <c r="H303" s="136"/>
      <c r="I303" s="136"/>
      <c r="J303" s="136"/>
      <c r="K303" s="136"/>
      <c r="L303" s="136"/>
      <c r="M303" s="136"/>
      <c r="N303" s="137"/>
      <c r="O303" s="137"/>
      <c r="P303" s="137"/>
      <c r="Q303" s="137"/>
      <c r="R303" s="137"/>
      <c r="S303" s="137"/>
      <c r="T303" s="137"/>
      <c r="U303" s="137"/>
      <c r="V303" s="137"/>
      <c r="W303" s="137"/>
      <c r="X303" s="136"/>
      <c r="Y303" s="137"/>
      <c r="Z303" s="136"/>
      <c r="AA303" s="137"/>
      <c r="AB303" s="136"/>
      <c r="AC303" s="136"/>
      <c r="AD303" s="136"/>
      <c r="AE303" s="136"/>
      <c r="AF303" s="136"/>
      <c r="AG303" s="137"/>
      <c r="AH303" s="136"/>
      <c r="AI303" s="137"/>
      <c r="AJ303" s="136"/>
      <c r="AK303" s="137"/>
      <c r="AL303" s="136"/>
      <c r="AM303" s="136"/>
      <c r="AN303" s="136"/>
      <c r="AO303" s="136"/>
      <c r="AP303" s="136"/>
      <c r="AQ303" s="136"/>
      <c r="AR303" s="136"/>
      <c r="AS303" s="136"/>
      <c r="AT303" s="136"/>
      <c r="AU303" s="137"/>
      <c r="AV303" s="137"/>
      <c r="AW303" s="137"/>
      <c r="AX303" s="137"/>
      <c r="AY303" s="137"/>
      <c r="AZ303" s="137"/>
      <c r="BA303" s="137"/>
      <c r="BB303" s="137"/>
      <c r="BC303" s="136"/>
      <c r="BD303" s="136"/>
      <c r="BE303" s="136"/>
    </row>
    <row r="304" spans="1:57" x14ac:dyDescent="0.35">
      <c r="A304" s="136"/>
      <c r="B304" s="136"/>
      <c r="C304" s="136"/>
      <c r="D304" s="136"/>
      <c r="E304" s="149"/>
      <c r="F304" s="136"/>
      <c r="G304" s="136"/>
      <c r="H304" s="136"/>
      <c r="I304" s="136"/>
      <c r="J304" s="136"/>
      <c r="K304" s="136"/>
      <c r="L304" s="136"/>
      <c r="M304" s="136"/>
      <c r="N304" s="137"/>
      <c r="O304" s="137"/>
      <c r="P304" s="137"/>
      <c r="Q304" s="137"/>
      <c r="R304" s="137"/>
      <c r="S304" s="137"/>
      <c r="T304" s="137"/>
      <c r="U304" s="137"/>
      <c r="V304" s="137"/>
      <c r="W304" s="137"/>
      <c r="X304" s="136"/>
      <c r="Y304" s="136"/>
      <c r="Z304" s="136"/>
      <c r="AA304" s="136"/>
      <c r="AB304" s="136"/>
      <c r="AC304" s="136"/>
      <c r="AD304" s="136"/>
      <c r="AE304" s="137"/>
      <c r="AF304" s="136"/>
      <c r="AG304" s="136"/>
      <c r="AH304" s="136"/>
      <c r="AI304" s="136"/>
      <c r="AJ304" s="136"/>
      <c r="AK304" s="136"/>
      <c r="AL304" s="136"/>
      <c r="AM304" s="136"/>
      <c r="AN304" s="136"/>
      <c r="AO304" s="136"/>
      <c r="AP304" s="136"/>
      <c r="AQ304" s="136"/>
      <c r="AR304" s="136"/>
      <c r="AS304" s="136"/>
      <c r="AT304" s="136"/>
      <c r="AU304" s="137"/>
      <c r="AV304" s="137"/>
      <c r="AW304" s="137"/>
      <c r="AX304" s="137"/>
      <c r="AY304" s="137"/>
      <c r="AZ304" s="136"/>
      <c r="BA304" s="136"/>
      <c r="BB304" s="136"/>
      <c r="BC304" s="136"/>
      <c r="BD304" s="136"/>
      <c r="BE304" s="136"/>
    </row>
    <row r="305" spans="1:57" x14ac:dyDescent="0.35">
      <c r="A305" s="136"/>
      <c r="B305" s="136"/>
      <c r="C305" s="136"/>
      <c r="D305" s="136"/>
      <c r="E305" s="149"/>
      <c r="F305" s="136"/>
      <c r="G305" s="136"/>
      <c r="H305" s="136"/>
      <c r="I305" s="136"/>
      <c r="J305" s="136"/>
      <c r="K305" s="136"/>
      <c r="L305" s="136"/>
      <c r="M305" s="136"/>
      <c r="N305" s="137"/>
      <c r="O305" s="137"/>
      <c r="P305" s="137"/>
      <c r="Q305" s="137"/>
      <c r="R305" s="137"/>
      <c r="S305" s="137"/>
      <c r="T305" s="137"/>
      <c r="U305" s="137"/>
      <c r="V305" s="137"/>
      <c r="W305" s="137"/>
      <c r="X305" s="136"/>
      <c r="Y305" s="136"/>
      <c r="Z305" s="136"/>
      <c r="AA305" s="136"/>
      <c r="AB305" s="136"/>
      <c r="AC305" s="137"/>
      <c r="AD305" s="136"/>
      <c r="AE305" s="136"/>
      <c r="AF305" s="136"/>
      <c r="AG305" s="136"/>
      <c r="AH305" s="136"/>
      <c r="AI305" s="136"/>
      <c r="AJ305" s="136"/>
      <c r="AK305" s="137"/>
      <c r="AL305" s="136"/>
      <c r="AM305" s="137"/>
      <c r="AN305" s="136"/>
      <c r="AO305" s="136"/>
      <c r="AP305" s="136"/>
      <c r="AQ305" s="137"/>
      <c r="AR305" s="136"/>
      <c r="AS305" s="136"/>
      <c r="AT305" s="136"/>
      <c r="AU305" s="137"/>
      <c r="AV305" s="137"/>
      <c r="AW305" s="137"/>
      <c r="AX305" s="137"/>
      <c r="AY305" s="137"/>
      <c r="AZ305" s="137"/>
      <c r="BA305" s="137"/>
      <c r="BB305" s="137"/>
      <c r="BC305" s="136"/>
      <c r="BD305" s="136"/>
      <c r="BE305" s="136"/>
    </row>
    <row r="306" spans="1:57" x14ac:dyDescent="0.35">
      <c r="A306" s="136"/>
      <c r="B306" s="136"/>
      <c r="C306" s="136"/>
      <c r="D306" s="136"/>
      <c r="E306" s="149"/>
      <c r="F306" s="136"/>
      <c r="G306" s="136"/>
      <c r="H306" s="136"/>
      <c r="I306" s="136"/>
      <c r="J306" s="136"/>
      <c r="K306" s="136"/>
      <c r="L306" s="136"/>
      <c r="M306" s="136"/>
      <c r="N306" s="137"/>
      <c r="O306" s="137"/>
      <c r="P306" s="137"/>
      <c r="Q306" s="137"/>
      <c r="R306" s="137"/>
      <c r="S306" s="137"/>
      <c r="T306" s="137"/>
      <c r="U306" s="137"/>
      <c r="V306" s="137"/>
      <c r="W306" s="137"/>
      <c r="X306" s="136"/>
      <c r="Y306" s="136"/>
      <c r="Z306" s="136"/>
      <c r="AA306" s="136"/>
      <c r="AB306" s="136"/>
      <c r="AC306" s="136"/>
      <c r="AD306" s="136"/>
      <c r="AE306" s="136"/>
      <c r="AF306" s="136"/>
      <c r="AG306" s="136"/>
      <c r="AH306" s="136"/>
      <c r="AI306" s="136"/>
      <c r="AJ306" s="136"/>
      <c r="AK306" s="136"/>
      <c r="AL306" s="136"/>
      <c r="AM306" s="136"/>
      <c r="AN306" s="136"/>
      <c r="AO306" s="137"/>
      <c r="AP306" s="136"/>
      <c r="AQ306" s="136"/>
      <c r="AR306" s="136"/>
      <c r="AS306" s="136"/>
      <c r="AT306" s="136"/>
      <c r="AU306" s="137"/>
      <c r="AV306" s="137"/>
      <c r="AW306" s="137"/>
      <c r="AX306" s="137"/>
      <c r="AY306" s="137"/>
      <c r="AZ306" s="137"/>
      <c r="BA306" s="137"/>
      <c r="BB306" s="137"/>
      <c r="BC306" s="136"/>
      <c r="BD306" s="136"/>
      <c r="BE306" s="136"/>
    </row>
    <row r="307" spans="1:57" x14ac:dyDescent="0.35">
      <c r="A307" s="136"/>
      <c r="B307" s="136"/>
      <c r="C307" s="136"/>
      <c r="D307" s="136"/>
      <c r="E307" s="149"/>
      <c r="F307" s="136"/>
      <c r="G307" s="136"/>
      <c r="H307" s="136"/>
      <c r="I307" s="136"/>
      <c r="J307" s="136"/>
      <c r="K307" s="136"/>
      <c r="L307" s="136"/>
      <c r="M307" s="136"/>
      <c r="N307" s="137"/>
      <c r="O307" s="137"/>
      <c r="P307" s="137"/>
      <c r="Q307" s="137"/>
      <c r="R307" s="137"/>
      <c r="S307" s="137"/>
      <c r="T307" s="137"/>
      <c r="U307" s="137"/>
      <c r="V307" s="137"/>
      <c r="W307" s="137"/>
      <c r="X307" s="136"/>
      <c r="Y307" s="136"/>
      <c r="Z307" s="136"/>
      <c r="AA307" s="136"/>
      <c r="AB307" s="136"/>
      <c r="AC307" s="136"/>
      <c r="AD307" s="136"/>
      <c r="AE307" s="137"/>
      <c r="AF307" s="136"/>
      <c r="AG307" s="136"/>
      <c r="AH307" s="136"/>
      <c r="AI307" s="136"/>
      <c r="AJ307" s="136"/>
      <c r="AK307" s="136"/>
      <c r="AL307" s="136"/>
      <c r="AM307" s="136"/>
      <c r="AN307" s="136"/>
      <c r="AO307" s="136"/>
      <c r="AP307" s="136"/>
      <c r="AQ307" s="136"/>
      <c r="AR307" s="136"/>
      <c r="AS307" s="136"/>
      <c r="AT307" s="136"/>
      <c r="AU307" s="137"/>
      <c r="AV307" s="137"/>
      <c r="AW307" s="137"/>
      <c r="AX307" s="137"/>
      <c r="AY307" s="137"/>
      <c r="AZ307" s="137"/>
      <c r="BA307" s="137"/>
      <c r="BB307" s="137"/>
      <c r="BC307" s="136"/>
      <c r="BD307" s="136"/>
      <c r="BE307" s="136"/>
    </row>
    <row r="308" spans="1:57" x14ac:dyDescent="0.35">
      <c r="A308" s="136"/>
      <c r="B308" s="136"/>
      <c r="C308" s="136"/>
      <c r="D308" s="136"/>
      <c r="E308" s="149"/>
      <c r="F308" s="136"/>
      <c r="G308" s="136"/>
      <c r="H308" s="136"/>
      <c r="I308" s="136"/>
      <c r="J308" s="136"/>
      <c r="K308" s="136"/>
      <c r="L308" s="136"/>
      <c r="M308" s="136"/>
      <c r="N308" s="137"/>
      <c r="O308" s="137"/>
      <c r="P308" s="137"/>
      <c r="Q308" s="137"/>
      <c r="R308" s="137"/>
      <c r="S308" s="137"/>
      <c r="T308" s="137"/>
      <c r="U308" s="137"/>
      <c r="V308" s="137"/>
      <c r="W308" s="137"/>
      <c r="X308" s="136"/>
      <c r="Y308" s="136"/>
      <c r="Z308" s="136"/>
      <c r="AA308" s="136"/>
      <c r="AB308" s="136"/>
      <c r="AC308" s="137"/>
      <c r="AD308" s="136"/>
      <c r="AE308" s="136"/>
      <c r="AF308" s="136"/>
      <c r="AG308" s="136"/>
      <c r="AH308" s="136"/>
      <c r="AI308" s="137"/>
      <c r="AJ308" s="136"/>
      <c r="AK308" s="137"/>
      <c r="AL308" s="136"/>
      <c r="AM308" s="136"/>
      <c r="AN308" s="136"/>
      <c r="AO308" s="136"/>
      <c r="AP308" s="136"/>
      <c r="AQ308" s="136"/>
      <c r="AR308" s="136"/>
      <c r="AS308" s="136"/>
      <c r="AT308" s="136"/>
      <c r="AU308" s="137"/>
      <c r="AV308" s="137"/>
      <c r="AW308" s="137"/>
      <c r="AX308" s="137"/>
      <c r="AY308" s="137"/>
      <c r="AZ308" s="136"/>
      <c r="BA308" s="136"/>
      <c r="BB308" s="136"/>
      <c r="BC308" s="136"/>
      <c r="BD308" s="136"/>
      <c r="BE308" s="136"/>
    </row>
    <row r="309" spans="1:57" x14ac:dyDescent="0.35">
      <c r="A309" s="136"/>
      <c r="B309" s="136"/>
      <c r="C309" s="136"/>
      <c r="D309" s="136"/>
      <c r="E309" s="149"/>
      <c r="F309" s="136"/>
      <c r="G309" s="136"/>
      <c r="H309" s="136"/>
      <c r="I309" s="136"/>
      <c r="J309" s="136"/>
      <c r="K309" s="136"/>
      <c r="L309" s="136"/>
      <c r="M309" s="136"/>
      <c r="N309" s="137"/>
      <c r="O309" s="137"/>
      <c r="P309" s="137"/>
      <c r="Q309" s="137"/>
      <c r="R309" s="137"/>
      <c r="S309" s="137"/>
      <c r="T309" s="137"/>
      <c r="U309" s="137"/>
      <c r="V309" s="137"/>
      <c r="W309" s="137"/>
      <c r="X309" s="136"/>
      <c r="Y309" s="136"/>
      <c r="Z309" s="136"/>
      <c r="AA309" s="136"/>
      <c r="AB309" s="136"/>
      <c r="AC309" s="136"/>
      <c r="AD309" s="136"/>
      <c r="AE309" s="136"/>
      <c r="AF309" s="136"/>
      <c r="AG309" s="136"/>
      <c r="AH309" s="136"/>
      <c r="AI309" s="136"/>
      <c r="AJ309" s="136"/>
      <c r="AK309" s="136"/>
      <c r="AL309" s="136"/>
      <c r="AM309" s="136"/>
      <c r="AN309" s="136"/>
      <c r="AO309" s="136"/>
      <c r="AP309" s="136"/>
      <c r="AQ309" s="137"/>
      <c r="AR309" s="136"/>
      <c r="AS309" s="136"/>
      <c r="AT309" s="136"/>
      <c r="AU309" s="137"/>
      <c r="AV309" s="137"/>
      <c r="AW309" s="136"/>
      <c r="AX309" s="136"/>
      <c r="AY309" s="136"/>
      <c r="AZ309" s="136"/>
      <c r="BA309" s="136"/>
      <c r="BB309" s="136"/>
      <c r="BC309" s="136"/>
      <c r="BD309" s="136"/>
      <c r="BE309" s="136"/>
    </row>
    <row r="310" spans="1:57" x14ac:dyDescent="0.35">
      <c r="A310" s="136"/>
      <c r="B310" s="136"/>
      <c r="C310" s="136"/>
      <c r="D310" s="136"/>
      <c r="E310" s="149"/>
      <c r="F310" s="136"/>
      <c r="G310" s="136"/>
      <c r="H310" s="136"/>
      <c r="I310" s="136"/>
      <c r="J310" s="136"/>
      <c r="K310" s="136"/>
      <c r="L310" s="136"/>
      <c r="M310" s="136"/>
      <c r="N310" s="137"/>
      <c r="O310" s="137"/>
      <c r="P310" s="137"/>
      <c r="Q310" s="137"/>
      <c r="R310" s="137"/>
      <c r="S310" s="137"/>
      <c r="T310" s="137"/>
      <c r="U310" s="137"/>
      <c r="V310" s="137"/>
      <c r="W310" s="137"/>
      <c r="X310" s="136"/>
      <c r="Y310" s="136"/>
      <c r="Z310" s="136"/>
      <c r="AA310" s="136"/>
      <c r="AB310" s="136"/>
      <c r="AC310" s="136"/>
      <c r="AD310" s="136"/>
      <c r="AE310" s="136"/>
      <c r="AF310" s="136"/>
      <c r="AG310" s="136"/>
      <c r="AH310" s="136"/>
      <c r="AI310" s="136"/>
      <c r="AJ310" s="136"/>
      <c r="AK310" s="136"/>
      <c r="AL310" s="136"/>
      <c r="AM310" s="136"/>
      <c r="AN310" s="136"/>
      <c r="AO310" s="136"/>
      <c r="AP310" s="136"/>
      <c r="AQ310" s="137"/>
      <c r="AR310" s="136"/>
      <c r="AS310" s="136"/>
      <c r="AT310" s="136"/>
      <c r="AU310" s="137"/>
      <c r="AV310" s="137"/>
      <c r="AW310" s="136"/>
      <c r="AX310" s="136"/>
      <c r="AY310" s="136"/>
      <c r="AZ310" s="136"/>
      <c r="BA310" s="136"/>
      <c r="BB310" s="136"/>
      <c r="BC310" s="136"/>
      <c r="BD310" s="136"/>
      <c r="BE310" s="136"/>
    </row>
  </sheetData>
  <autoFilter ref="A2:BE2"/>
  <mergeCells count="14">
    <mergeCell ref="BD1:BE1"/>
    <mergeCell ref="AR1:BC1"/>
    <mergeCell ref="A1:L1"/>
    <mergeCell ref="M1:W1"/>
    <mergeCell ref="AP1:AQ1"/>
    <mergeCell ref="X1:Y1"/>
    <mergeCell ref="Z1:AA1"/>
    <mergeCell ref="AB1:AC1"/>
    <mergeCell ref="AD1:AE1"/>
    <mergeCell ref="AF1:AG1"/>
    <mergeCell ref="AH1:AI1"/>
    <mergeCell ref="AJ1:AK1"/>
    <mergeCell ref="AL1:AM1"/>
    <mergeCell ref="AN1:AO1"/>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04"/>
  <sheetViews>
    <sheetView workbookViewId="0">
      <pane ySplit="1" topLeftCell="A2" activePane="bottomLeft" state="frozen"/>
      <selection pane="bottomLeft" activeCell="C164" sqref="C164"/>
    </sheetView>
  </sheetViews>
  <sheetFormatPr defaultColWidth="8.90625" defaultRowHeight="13" x14ac:dyDescent="0.3"/>
  <cols>
    <col min="1" max="1" width="33.6328125" style="28" customWidth="1"/>
    <col min="2" max="2" width="41.6328125" style="28" customWidth="1"/>
    <col min="3" max="3" width="35.08984375" style="28" customWidth="1"/>
    <col min="4" max="4" width="11.36328125" style="28" customWidth="1"/>
    <col min="5" max="5" width="11.6328125" style="28" customWidth="1"/>
    <col min="6" max="6" width="13.36328125" style="28" customWidth="1"/>
    <col min="7" max="7" width="18.36328125" style="28" customWidth="1"/>
    <col min="8" max="8" width="17.90625" style="138" customWidth="1"/>
    <col min="9" max="9" width="11.08984375" style="138" customWidth="1"/>
    <col min="10" max="10" width="13.453125" style="138" customWidth="1"/>
    <col min="11" max="16384" width="8.90625" style="138"/>
  </cols>
  <sheetData>
    <row r="1" spans="1:7" s="134" customFormat="1" ht="54" customHeight="1" x14ac:dyDescent="0.35">
      <c r="A1" s="133" t="s">
        <v>945</v>
      </c>
      <c r="B1" s="133" t="s">
        <v>946</v>
      </c>
      <c r="C1" s="133" t="s">
        <v>947</v>
      </c>
      <c r="D1" s="133" t="s">
        <v>948</v>
      </c>
      <c r="E1" s="133" t="s">
        <v>949</v>
      </c>
      <c r="F1" s="133" t="s">
        <v>950</v>
      </c>
      <c r="G1" s="133" t="s">
        <v>951</v>
      </c>
    </row>
    <row r="2" spans="1:7" s="1" customFormat="1" ht="14" x14ac:dyDescent="0.3">
      <c r="A2" s="1" t="s">
        <v>1121</v>
      </c>
      <c r="B2" s="1" t="s">
        <v>436</v>
      </c>
      <c r="C2" s="1" t="s">
        <v>1548</v>
      </c>
      <c r="D2" s="1" t="s">
        <v>1549</v>
      </c>
      <c r="E2" s="1" t="s">
        <v>1550</v>
      </c>
    </row>
    <row r="3" spans="1:7" s="1" customFormat="1" ht="14" x14ac:dyDescent="0.3">
      <c r="A3" s="1" t="s">
        <v>1121</v>
      </c>
      <c r="B3" s="1" t="s">
        <v>1551</v>
      </c>
      <c r="C3" s="1" t="s">
        <v>1548</v>
      </c>
      <c r="D3" s="1" t="s">
        <v>1549</v>
      </c>
      <c r="E3" s="1" t="s">
        <v>1550</v>
      </c>
    </row>
    <row r="4" spans="1:7" s="1" customFormat="1" ht="14" x14ac:dyDescent="0.3">
      <c r="A4" s="1" t="s">
        <v>1183</v>
      </c>
      <c r="B4" s="1" t="s">
        <v>378</v>
      </c>
      <c r="C4" s="1" t="s">
        <v>1552</v>
      </c>
      <c r="D4" s="1" t="s">
        <v>1553</v>
      </c>
      <c r="E4" s="1" t="s">
        <v>1550</v>
      </c>
    </row>
    <row r="5" spans="1:7" s="1" customFormat="1" ht="14" x14ac:dyDescent="0.3">
      <c r="A5" s="1" t="s">
        <v>1184</v>
      </c>
      <c r="B5" s="1" t="s">
        <v>378</v>
      </c>
      <c r="C5" s="1" t="s">
        <v>1554</v>
      </c>
      <c r="D5" s="1" t="s">
        <v>1553</v>
      </c>
      <c r="E5" s="1" t="s">
        <v>1550</v>
      </c>
    </row>
    <row r="6" spans="1:7" s="1" customFormat="1" ht="14" x14ac:dyDescent="0.3">
      <c r="A6" s="1" t="s">
        <v>1185</v>
      </c>
      <c r="B6" s="1" t="s">
        <v>378</v>
      </c>
      <c r="C6" s="1" t="s">
        <v>1554</v>
      </c>
      <c r="D6" s="1" t="s">
        <v>1553</v>
      </c>
      <c r="E6" s="1" t="s">
        <v>1550</v>
      </c>
    </row>
    <row r="7" spans="1:7" s="1" customFormat="1" ht="14" x14ac:dyDescent="0.3">
      <c r="A7" s="1" t="s">
        <v>1186</v>
      </c>
      <c r="B7" s="1" t="s">
        <v>378</v>
      </c>
      <c r="C7" s="1" t="s">
        <v>1552</v>
      </c>
      <c r="D7" s="1" t="s">
        <v>1553</v>
      </c>
      <c r="E7" s="1" t="s">
        <v>1550</v>
      </c>
    </row>
    <row r="8" spans="1:7" s="1" customFormat="1" ht="14" x14ac:dyDescent="0.3">
      <c r="A8" s="1" t="s">
        <v>1187</v>
      </c>
      <c r="B8" s="1" t="s">
        <v>351</v>
      </c>
      <c r="C8" s="1" t="s">
        <v>1555</v>
      </c>
      <c r="D8" s="1" t="s">
        <v>1556</v>
      </c>
      <c r="E8" s="1" t="s">
        <v>1550</v>
      </c>
    </row>
    <row r="9" spans="1:7" s="1" customFormat="1" ht="14" x14ac:dyDescent="0.3">
      <c r="A9" s="1" t="s">
        <v>1188</v>
      </c>
      <c r="B9" s="1" t="s">
        <v>351</v>
      </c>
      <c r="C9" s="1" t="s">
        <v>1555</v>
      </c>
      <c r="D9" s="1" t="s">
        <v>1556</v>
      </c>
      <c r="E9" s="1" t="s">
        <v>1550</v>
      </c>
    </row>
    <row r="10" spans="1:7" s="1" customFormat="1" ht="14" x14ac:dyDescent="0.3">
      <c r="A10" s="1" t="s">
        <v>1186</v>
      </c>
      <c r="B10" s="1" t="s">
        <v>357</v>
      </c>
      <c r="C10" s="1" t="s">
        <v>1556</v>
      </c>
      <c r="D10" s="1" t="s">
        <v>1557</v>
      </c>
      <c r="E10" s="1" t="s">
        <v>1550</v>
      </c>
    </row>
    <row r="11" spans="1:7" s="1" customFormat="1" ht="14" x14ac:dyDescent="0.3">
      <c r="A11" s="1" t="s">
        <v>1185</v>
      </c>
      <c r="B11" s="1" t="s">
        <v>371</v>
      </c>
      <c r="C11" s="1" t="s">
        <v>1558</v>
      </c>
      <c r="D11" s="1" t="s">
        <v>1621</v>
      </c>
      <c r="E11" s="1" t="s">
        <v>1559</v>
      </c>
    </row>
    <row r="12" spans="1:7" s="1" customFormat="1" ht="14" x14ac:dyDescent="0.3">
      <c r="A12" s="1" t="s">
        <v>1185</v>
      </c>
      <c r="B12" s="1" t="s">
        <v>1560</v>
      </c>
      <c r="C12" s="1" t="s">
        <v>1558</v>
      </c>
      <c r="D12" s="1" t="s">
        <v>1621</v>
      </c>
      <c r="E12" s="1" t="s">
        <v>1559</v>
      </c>
    </row>
    <row r="13" spans="1:7" s="1" customFormat="1" ht="14" x14ac:dyDescent="0.3">
      <c r="A13" s="1" t="s">
        <v>1194</v>
      </c>
      <c r="B13" s="1" t="s">
        <v>396</v>
      </c>
      <c r="C13" s="1" t="s">
        <v>1557</v>
      </c>
      <c r="D13" s="1" t="s">
        <v>1556</v>
      </c>
      <c r="E13" s="1" t="s">
        <v>1550</v>
      </c>
    </row>
    <row r="14" spans="1:7" s="1" customFormat="1" ht="14" x14ac:dyDescent="0.3">
      <c r="A14" s="1" t="s">
        <v>1196</v>
      </c>
      <c r="B14" s="1" t="s">
        <v>396</v>
      </c>
      <c r="C14" s="1" t="s">
        <v>1557</v>
      </c>
      <c r="D14" s="1" t="s">
        <v>1556</v>
      </c>
      <c r="E14" s="1" t="s">
        <v>1550</v>
      </c>
    </row>
    <row r="15" spans="1:7" s="1" customFormat="1" ht="14" x14ac:dyDescent="0.3">
      <c r="A15" s="1" t="s">
        <v>1197</v>
      </c>
      <c r="B15" s="1" t="s">
        <v>396</v>
      </c>
      <c r="C15" s="1" t="s">
        <v>1557</v>
      </c>
      <c r="D15" s="1" t="s">
        <v>1556</v>
      </c>
      <c r="E15" s="1" t="s">
        <v>1550</v>
      </c>
    </row>
    <row r="16" spans="1:7" s="1" customFormat="1" ht="14" x14ac:dyDescent="0.3">
      <c r="A16" s="1" t="s">
        <v>1183</v>
      </c>
      <c r="B16" s="1" t="s">
        <v>394</v>
      </c>
      <c r="C16" s="1" t="s">
        <v>300</v>
      </c>
      <c r="D16" s="1" t="s">
        <v>297</v>
      </c>
      <c r="E16" s="1" t="s">
        <v>1550</v>
      </c>
    </row>
    <row r="17" spans="1:5" s="1" customFormat="1" ht="14" x14ac:dyDescent="0.3">
      <c r="A17" s="1" t="s">
        <v>1184</v>
      </c>
      <c r="B17" s="1" t="s">
        <v>394</v>
      </c>
      <c r="C17" s="1" t="s">
        <v>300</v>
      </c>
      <c r="D17" s="1" t="s">
        <v>297</v>
      </c>
      <c r="E17" s="1" t="s">
        <v>1550</v>
      </c>
    </row>
    <row r="18" spans="1:5" s="1" customFormat="1" ht="14" x14ac:dyDescent="0.3">
      <c r="A18" s="1" t="s">
        <v>1185</v>
      </c>
      <c r="B18" s="1" t="s">
        <v>394</v>
      </c>
      <c r="C18" s="1" t="s">
        <v>300</v>
      </c>
      <c r="D18" s="1" t="s">
        <v>297</v>
      </c>
      <c r="E18" s="1" t="s">
        <v>1550</v>
      </c>
    </row>
    <row r="19" spans="1:5" s="1" customFormat="1" ht="14" x14ac:dyDescent="0.3">
      <c r="A19" s="1" t="s">
        <v>1186</v>
      </c>
      <c r="B19" s="1" t="s">
        <v>394</v>
      </c>
      <c r="C19" s="1" t="s">
        <v>300</v>
      </c>
      <c r="D19" s="1" t="s">
        <v>297</v>
      </c>
      <c r="E19" s="1" t="s">
        <v>1550</v>
      </c>
    </row>
    <row r="20" spans="1:5" s="1" customFormat="1" ht="14" x14ac:dyDescent="0.3">
      <c r="A20" s="1" t="s">
        <v>1183</v>
      </c>
      <c r="B20" s="1" t="s">
        <v>396</v>
      </c>
      <c r="D20" s="1" t="s">
        <v>1556</v>
      </c>
      <c r="E20" s="1" t="s">
        <v>1550</v>
      </c>
    </row>
    <row r="21" spans="1:5" s="1" customFormat="1" ht="14" x14ac:dyDescent="0.3">
      <c r="A21" s="1" t="s">
        <v>1184</v>
      </c>
      <c r="B21" s="1" t="s">
        <v>396</v>
      </c>
      <c r="D21" s="1" t="s">
        <v>1556</v>
      </c>
      <c r="E21" s="1" t="s">
        <v>1550</v>
      </c>
    </row>
    <row r="22" spans="1:5" s="1" customFormat="1" ht="14" x14ac:dyDescent="0.3">
      <c r="A22" s="1" t="s">
        <v>1185</v>
      </c>
      <c r="B22" s="1" t="s">
        <v>396</v>
      </c>
      <c r="D22" s="1" t="s">
        <v>1556</v>
      </c>
      <c r="E22" s="1" t="s">
        <v>1550</v>
      </c>
    </row>
    <row r="23" spans="1:5" s="1" customFormat="1" ht="14" x14ac:dyDescent="0.3">
      <c r="A23" s="1" t="s">
        <v>1186</v>
      </c>
      <c r="B23" s="1" t="s">
        <v>396</v>
      </c>
      <c r="D23" s="1" t="s">
        <v>1556</v>
      </c>
      <c r="E23" s="1" t="s">
        <v>1550</v>
      </c>
    </row>
    <row r="24" spans="1:5" s="1" customFormat="1" ht="14" x14ac:dyDescent="0.3">
      <c r="A24" s="1" t="s">
        <v>1183</v>
      </c>
      <c r="B24" s="1" t="s">
        <v>401</v>
      </c>
      <c r="D24" s="1" t="s">
        <v>1549</v>
      </c>
      <c r="E24" s="1" t="s">
        <v>1550</v>
      </c>
    </row>
    <row r="25" spans="1:5" s="1" customFormat="1" ht="14" x14ac:dyDescent="0.3">
      <c r="A25" s="1" t="s">
        <v>1184</v>
      </c>
      <c r="B25" s="1" t="s">
        <v>401</v>
      </c>
      <c r="D25" s="1" t="s">
        <v>1549</v>
      </c>
      <c r="E25" s="1" t="s">
        <v>1550</v>
      </c>
    </row>
    <row r="26" spans="1:5" s="1" customFormat="1" ht="14" x14ac:dyDescent="0.3">
      <c r="A26" s="1" t="s">
        <v>1185</v>
      </c>
      <c r="B26" s="1" t="s">
        <v>401</v>
      </c>
      <c r="D26" s="1" t="s">
        <v>1561</v>
      </c>
      <c r="E26" s="1" t="s">
        <v>1550</v>
      </c>
    </row>
    <row r="27" spans="1:5" s="1" customFormat="1" ht="14" x14ac:dyDescent="0.3">
      <c r="A27" s="1" t="s">
        <v>1186</v>
      </c>
      <c r="B27" s="1" t="s">
        <v>401</v>
      </c>
      <c r="D27" s="1" t="s">
        <v>1561</v>
      </c>
      <c r="E27" s="1" t="s">
        <v>1550</v>
      </c>
    </row>
    <row r="28" spans="1:5" s="1" customFormat="1" ht="14" x14ac:dyDescent="0.3">
      <c r="A28" s="1" t="s">
        <v>1183</v>
      </c>
      <c r="B28" s="1" t="s">
        <v>403</v>
      </c>
      <c r="C28" s="1" t="s">
        <v>1549</v>
      </c>
      <c r="D28" s="1" t="s">
        <v>1621</v>
      </c>
      <c r="E28" s="1" t="s">
        <v>1550</v>
      </c>
    </row>
    <row r="29" spans="1:5" s="1" customFormat="1" ht="14" x14ac:dyDescent="0.3">
      <c r="A29" s="1" t="s">
        <v>1184</v>
      </c>
      <c r="B29" s="1" t="s">
        <v>403</v>
      </c>
      <c r="C29" s="1" t="s">
        <v>1549</v>
      </c>
      <c r="D29" s="1" t="s">
        <v>1621</v>
      </c>
      <c r="E29" s="1" t="s">
        <v>1550</v>
      </c>
    </row>
    <row r="30" spans="1:5" s="1" customFormat="1" ht="14" x14ac:dyDescent="0.3">
      <c r="A30" s="1" t="s">
        <v>1185</v>
      </c>
      <c r="B30" s="1" t="s">
        <v>403</v>
      </c>
      <c r="C30" s="1" t="s">
        <v>1561</v>
      </c>
      <c r="D30" s="1" t="s">
        <v>1621</v>
      </c>
      <c r="E30" s="1" t="s">
        <v>1550</v>
      </c>
    </row>
    <row r="31" spans="1:5" s="1" customFormat="1" ht="14" x14ac:dyDescent="0.3">
      <c r="A31" s="1" t="s">
        <v>1186</v>
      </c>
      <c r="B31" s="1" t="s">
        <v>403</v>
      </c>
      <c r="C31" s="1" t="s">
        <v>1561</v>
      </c>
      <c r="D31" s="1" t="s">
        <v>1621</v>
      </c>
      <c r="E31" s="1" t="s">
        <v>1550</v>
      </c>
    </row>
    <row r="32" spans="1:5" s="1" customFormat="1" ht="14" x14ac:dyDescent="0.3">
      <c r="A32" s="1" t="s">
        <v>1194</v>
      </c>
      <c r="B32" s="1" t="s">
        <v>396</v>
      </c>
      <c r="C32" s="1" t="s">
        <v>1557</v>
      </c>
      <c r="D32" s="1" t="s">
        <v>1556</v>
      </c>
      <c r="E32" s="1" t="s">
        <v>1550</v>
      </c>
    </row>
    <row r="33" spans="1:5" s="1" customFormat="1" ht="14" x14ac:dyDescent="0.3">
      <c r="A33" s="1" t="s">
        <v>1196</v>
      </c>
      <c r="B33" s="1" t="s">
        <v>396</v>
      </c>
      <c r="C33" s="1" t="s">
        <v>1557</v>
      </c>
      <c r="D33" s="1" t="s">
        <v>1556</v>
      </c>
      <c r="E33" s="1" t="s">
        <v>1550</v>
      </c>
    </row>
    <row r="34" spans="1:5" s="1" customFormat="1" ht="14" x14ac:dyDescent="0.3">
      <c r="A34" s="1" t="s">
        <v>1197</v>
      </c>
      <c r="B34" s="1" t="s">
        <v>396</v>
      </c>
      <c r="C34" s="1" t="s">
        <v>1557</v>
      </c>
      <c r="D34" s="1" t="s">
        <v>1556</v>
      </c>
      <c r="E34" s="1" t="s">
        <v>1550</v>
      </c>
    </row>
    <row r="35" spans="1:5" s="1" customFormat="1" ht="14" x14ac:dyDescent="0.3">
      <c r="A35" s="1" t="s">
        <v>1212</v>
      </c>
      <c r="B35" s="1" t="s">
        <v>408</v>
      </c>
      <c r="C35" s="1" t="s">
        <v>1553</v>
      </c>
      <c r="D35" s="1" t="s">
        <v>1552</v>
      </c>
      <c r="E35" s="1" t="s">
        <v>1550</v>
      </c>
    </row>
    <row r="36" spans="1:5" s="1" customFormat="1" ht="14" x14ac:dyDescent="0.3">
      <c r="A36" s="1" t="s">
        <v>1217</v>
      </c>
      <c r="B36" s="1" t="s">
        <v>408</v>
      </c>
      <c r="C36" s="1" t="s">
        <v>1556</v>
      </c>
      <c r="D36" s="1" t="s">
        <v>1557</v>
      </c>
      <c r="E36" s="1" t="s">
        <v>1550</v>
      </c>
    </row>
    <row r="37" spans="1:5" s="1" customFormat="1" ht="14" x14ac:dyDescent="0.3">
      <c r="A37" s="1" t="s">
        <v>1218</v>
      </c>
      <c r="B37" s="1" t="s">
        <v>408</v>
      </c>
      <c r="C37" s="1" t="s">
        <v>1556</v>
      </c>
      <c r="D37" s="1" t="s">
        <v>1557</v>
      </c>
      <c r="E37" s="1" t="s">
        <v>1550</v>
      </c>
    </row>
    <row r="38" spans="1:5" s="1" customFormat="1" ht="14" x14ac:dyDescent="0.3">
      <c r="A38" s="1" t="s">
        <v>1184</v>
      </c>
      <c r="B38" s="1" t="s">
        <v>859</v>
      </c>
      <c r="C38" s="1" t="s">
        <v>1562</v>
      </c>
      <c r="D38" s="1" t="s">
        <v>1621</v>
      </c>
      <c r="E38" s="1" t="s">
        <v>1559</v>
      </c>
    </row>
    <row r="39" spans="1:5" s="1" customFormat="1" ht="14" x14ac:dyDescent="0.3">
      <c r="A39" s="1" t="s">
        <v>1185</v>
      </c>
      <c r="B39" s="1" t="s">
        <v>859</v>
      </c>
      <c r="C39" s="1" t="s">
        <v>1562</v>
      </c>
      <c r="D39" s="1" t="s">
        <v>1621</v>
      </c>
      <c r="E39" s="1" t="s">
        <v>1559</v>
      </c>
    </row>
    <row r="40" spans="1:5" s="1" customFormat="1" ht="14" x14ac:dyDescent="0.3">
      <c r="A40" s="1" t="s">
        <v>1186</v>
      </c>
      <c r="B40" s="1" t="s">
        <v>859</v>
      </c>
      <c r="C40" s="1" t="s">
        <v>1563</v>
      </c>
      <c r="D40" s="1" t="s">
        <v>1621</v>
      </c>
      <c r="E40" s="1" t="s">
        <v>1559</v>
      </c>
    </row>
    <row r="41" spans="1:5" s="1" customFormat="1" ht="14" x14ac:dyDescent="0.3">
      <c r="A41" s="1" t="s">
        <v>1184</v>
      </c>
      <c r="B41" s="1" t="s">
        <v>1564</v>
      </c>
      <c r="C41" s="1" t="s">
        <v>1565</v>
      </c>
      <c r="D41" s="1" t="s">
        <v>1621</v>
      </c>
      <c r="E41" s="1" t="s">
        <v>1559</v>
      </c>
    </row>
    <row r="42" spans="1:5" s="1" customFormat="1" ht="14" x14ac:dyDescent="0.3">
      <c r="A42" s="1" t="s">
        <v>1185</v>
      </c>
      <c r="B42" s="1" t="s">
        <v>1564</v>
      </c>
      <c r="C42" s="1" t="s">
        <v>1565</v>
      </c>
      <c r="D42" s="1" t="s">
        <v>1621</v>
      </c>
      <c r="E42" s="1" t="s">
        <v>1559</v>
      </c>
    </row>
    <row r="43" spans="1:5" s="1" customFormat="1" ht="14" x14ac:dyDescent="0.3">
      <c r="A43" s="1" t="s">
        <v>1186</v>
      </c>
      <c r="B43" s="1" t="s">
        <v>1564</v>
      </c>
      <c r="C43" s="1" t="s">
        <v>1566</v>
      </c>
      <c r="D43" s="1" t="s">
        <v>1621</v>
      </c>
      <c r="E43" s="1" t="s">
        <v>1559</v>
      </c>
    </row>
    <row r="44" spans="1:5" s="1" customFormat="1" ht="14" x14ac:dyDescent="0.3">
      <c r="A44" s="1" t="s">
        <v>1183</v>
      </c>
      <c r="B44" s="1" t="s">
        <v>857</v>
      </c>
      <c r="C44" s="1" t="s">
        <v>1549</v>
      </c>
      <c r="D44" s="1" t="s">
        <v>1548</v>
      </c>
      <c r="E44" s="1" t="s">
        <v>1550</v>
      </c>
    </row>
    <row r="45" spans="1:5" s="1" customFormat="1" ht="14" x14ac:dyDescent="0.3">
      <c r="A45" s="1" t="s">
        <v>1186</v>
      </c>
      <c r="B45" s="1" t="s">
        <v>1567</v>
      </c>
      <c r="C45" s="1" t="s">
        <v>1556</v>
      </c>
      <c r="D45" s="1" t="s">
        <v>1557</v>
      </c>
      <c r="E45" s="1" t="s">
        <v>1568</v>
      </c>
    </row>
    <row r="46" spans="1:5" s="1" customFormat="1" ht="14" x14ac:dyDescent="0.3">
      <c r="A46" s="1" t="s">
        <v>1226</v>
      </c>
      <c r="B46" s="1" t="s">
        <v>383</v>
      </c>
      <c r="C46" s="1" t="s">
        <v>1569</v>
      </c>
      <c r="D46" s="1" t="s">
        <v>1570</v>
      </c>
      <c r="E46" s="1" t="s">
        <v>1550</v>
      </c>
    </row>
    <row r="47" spans="1:5" s="1" customFormat="1" ht="14" x14ac:dyDescent="0.3">
      <c r="A47" s="1" t="s">
        <v>1226</v>
      </c>
      <c r="B47" s="1" t="s">
        <v>1571</v>
      </c>
      <c r="C47" s="1" t="s">
        <v>1569</v>
      </c>
      <c r="D47" s="1" t="s">
        <v>1570</v>
      </c>
      <c r="E47" s="1" t="s">
        <v>1550</v>
      </c>
    </row>
    <row r="48" spans="1:5" s="1" customFormat="1" ht="14" x14ac:dyDescent="0.3">
      <c r="A48" s="1" t="s">
        <v>1187</v>
      </c>
      <c r="B48" s="1" t="s">
        <v>1567</v>
      </c>
      <c r="C48" s="1" t="s">
        <v>1572</v>
      </c>
      <c r="D48" s="1" t="s">
        <v>1573</v>
      </c>
      <c r="E48" s="1" t="s">
        <v>1568</v>
      </c>
    </row>
    <row r="49" spans="1:5" s="1" customFormat="1" ht="14" x14ac:dyDescent="0.3">
      <c r="A49" s="1" t="s">
        <v>1188</v>
      </c>
      <c r="B49" s="1" t="s">
        <v>1567</v>
      </c>
      <c r="C49" s="1" t="s">
        <v>1572</v>
      </c>
      <c r="D49" s="1" t="s">
        <v>1573</v>
      </c>
      <c r="E49" s="1" t="s">
        <v>1568</v>
      </c>
    </row>
    <row r="50" spans="1:5" s="1" customFormat="1" ht="14" x14ac:dyDescent="0.3">
      <c r="A50" s="1" t="s">
        <v>1183</v>
      </c>
      <c r="B50" s="1" t="s">
        <v>1571</v>
      </c>
      <c r="C50" s="1" t="s">
        <v>1574</v>
      </c>
      <c r="D50" s="1" t="s">
        <v>1575</v>
      </c>
      <c r="E50" s="1" t="s">
        <v>1568</v>
      </c>
    </row>
    <row r="51" spans="1:5" s="1" customFormat="1" ht="14" x14ac:dyDescent="0.3">
      <c r="A51" s="1" t="s">
        <v>1184</v>
      </c>
      <c r="B51" s="1" t="s">
        <v>1571</v>
      </c>
      <c r="C51" s="1" t="s">
        <v>1576</v>
      </c>
      <c r="D51" s="1" t="s">
        <v>1563</v>
      </c>
      <c r="E51" s="1" t="s">
        <v>1568</v>
      </c>
    </row>
    <row r="52" spans="1:5" s="1" customFormat="1" ht="14" x14ac:dyDescent="0.3">
      <c r="A52" s="1" t="s">
        <v>1185</v>
      </c>
      <c r="B52" s="1" t="s">
        <v>1571</v>
      </c>
      <c r="C52" s="1" t="s">
        <v>1577</v>
      </c>
      <c r="D52" s="1" t="s">
        <v>1578</v>
      </c>
      <c r="E52" s="1" t="s">
        <v>1568</v>
      </c>
    </row>
    <row r="53" spans="1:5" s="1" customFormat="1" ht="14" x14ac:dyDescent="0.3">
      <c r="A53" s="1" t="s">
        <v>1186</v>
      </c>
      <c r="B53" s="1" t="s">
        <v>1571</v>
      </c>
      <c r="C53" s="1" t="s">
        <v>1579</v>
      </c>
      <c r="D53" s="1" t="s">
        <v>1580</v>
      </c>
      <c r="E53" s="1" t="s">
        <v>1568</v>
      </c>
    </row>
    <row r="54" spans="1:5" s="1" customFormat="1" ht="14" x14ac:dyDescent="0.3">
      <c r="A54" s="1" t="s">
        <v>1183</v>
      </c>
      <c r="B54" s="1" t="s">
        <v>1581</v>
      </c>
      <c r="C54" s="1" t="s">
        <v>1549</v>
      </c>
      <c r="D54" s="1" t="s">
        <v>1582</v>
      </c>
      <c r="E54" s="1" t="s">
        <v>1568</v>
      </c>
    </row>
    <row r="55" spans="1:5" s="1" customFormat="1" ht="14" x14ac:dyDescent="0.3">
      <c r="A55" s="1" t="s">
        <v>1184</v>
      </c>
      <c r="B55" s="1" t="s">
        <v>1581</v>
      </c>
      <c r="C55" s="1" t="s">
        <v>1549</v>
      </c>
      <c r="D55" s="1" t="s">
        <v>1582</v>
      </c>
      <c r="E55" s="1" t="s">
        <v>1568</v>
      </c>
    </row>
    <row r="56" spans="1:5" s="1" customFormat="1" ht="14" x14ac:dyDescent="0.3">
      <c r="A56" s="1" t="s">
        <v>1185</v>
      </c>
      <c r="B56" s="1" t="s">
        <v>1581</v>
      </c>
      <c r="C56" s="1" t="s">
        <v>1561</v>
      </c>
      <c r="D56" s="1" t="s">
        <v>1583</v>
      </c>
      <c r="E56" s="1" t="s">
        <v>1568</v>
      </c>
    </row>
    <row r="57" spans="1:5" s="1" customFormat="1" ht="14" x14ac:dyDescent="0.3">
      <c r="A57" s="1" t="s">
        <v>1186</v>
      </c>
      <c r="B57" s="1" t="s">
        <v>1581</v>
      </c>
      <c r="C57" s="1" t="s">
        <v>1561</v>
      </c>
      <c r="D57" s="1" t="s">
        <v>1583</v>
      </c>
      <c r="E57" s="1" t="s">
        <v>1568</v>
      </c>
    </row>
    <row r="58" spans="1:5" s="1" customFormat="1" ht="14" x14ac:dyDescent="0.3">
      <c r="A58" s="1" t="s">
        <v>1194</v>
      </c>
      <c r="B58" s="1" t="s">
        <v>1581</v>
      </c>
      <c r="C58" s="1" t="s">
        <v>1584</v>
      </c>
      <c r="D58" s="1" t="s">
        <v>1585</v>
      </c>
      <c r="E58" s="1" t="s">
        <v>1568</v>
      </c>
    </row>
    <row r="59" spans="1:5" s="1" customFormat="1" ht="14" x14ac:dyDescent="0.3">
      <c r="A59" s="1" t="s">
        <v>1196</v>
      </c>
      <c r="B59" s="1" t="s">
        <v>1581</v>
      </c>
      <c r="C59" s="1" t="s">
        <v>1558</v>
      </c>
      <c r="D59" s="1" t="s">
        <v>1580</v>
      </c>
      <c r="E59" s="1" t="s">
        <v>1568</v>
      </c>
    </row>
    <row r="60" spans="1:5" s="1" customFormat="1" ht="14" x14ac:dyDescent="0.3">
      <c r="A60" s="1" t="s">
        <v>1197</v>
      </c>
      <c r="B60" s="1" t="s">
        <v>1581</v>
      </c>
      <c r="C60" s="1" t="s">
        <v>1586</v>
      </c>
      <c r="D60" s="1" t="s">
        <v>1587</v>
      </c>
      <c r="E60" s="1" t="s">
        <v>1568</v>
      </c>
    </row>
    <row r="61" spans="1:5" s="1" customFormat="1" ht="14" x14ac:dyDescent="0.3">
      <c r="A61" s="1" t="s">
        <v>1194</v>
      </c>
      <c r="B61" s="1" t="s">
        <v>408</v>
      </c>
      <c r="C61" s="1" t="s">
        <v>1552</v>
      </c>
      <c r="D61" s="1" t="s">
        <v>1553</v>
      </c>
      <c r="E61" s="1" t="s">
        <v>1550</v>
      </c>
    </row>
    <row r="62" spans="1:5" s="1" customFormat="1" ht="14" x14ac:dyDescent="0.3">
      <c r="A62" s="1" t="s">
        <v>1195</v>
      </c>
      <c r="B62" s="1" t="s">
        <v>408</v>
      </c>
      <c r="C62" s="1" t="s">
        <v>1557</v>
      </c>
      <c r="D62" s="1" t="s">
        <v>1556</v>
      </c>
      <c r="E62" s="1" t="s">
        <v>1550</v>
      </c>
    </row>
    <row r="63" spans="1:5" s="1" customFormat="1" ht="14" x14ac:dyDescent="0.3">
      <c r="A63" s="1" t="s">
        <v>1198</v>
      </c>
      <c r="B63" s="1" t="s">
        <v>408</v>
      </c>
      <c r="C63" s="1" t="s">
        <v>1557</v>
      </c>
      <c r="D63" s="1" t="s">
        <v>1556</v>
      </c>
      <c r="E63" s="1" t="s">
        <v>1550</v>
      </c>
    </row>
    <row r="64" spans="1:5" s="1" customFormat="1" ht="14" x14ac:dyDescent="0.3">
      <c r="A64" s="1" t="s">
        <v>1212</v>
      </c>
      <c r="B64" s="1" t="s">
        <v>408</v>
      </c>
      <c r="C64" s="1" t="s">
        <v>1552</v>
      </c>
      <c r="D64" s="1" t="s">
        <v>1553</v>
      </c>
      <c r="E64" s="1" t="s">
        <v>1550</v>
      </c>
    </row>
    <row r="65" spans="1:5" s="1" customFormat="1" ht="14" x14ac:dyDescent="0.3">
      <c r="A65" s="1" t="s">
        <v>1217</v>
      </c>
      <c r="B65" s="1" t="s">
        <v>408</v>
      </c>
      <c r="C65" s="1" t="s">
        <v>1557</v>
      </c>
      <c r="D65" s="1" t="s">
        <v>1556</v>
      </c>
      <c r="E65" s="1" t="s">
        <v>1550</v>
      </c>
    </row>
    <row r="66" spans="1:5" s="1" customFormat="1" ht="14" x14ac:dyDescent="0.3">
      <c r="A66" s="1" t="s">
        <v>1218</v>
      </c>
      <c r="B66" s="1" t="s">
        <v>408</v>
      </c>
      <c r="C66" s="1" t="s">
        <v>1557</v>
      </c>
      <c r="D66" s="1" t="s">
        <v>1556</v>
      </c>
      <c r="E66" s="1" t="s">
        <v>1550</v>
      </c>
    </row>
    <row r="67" spans="1:5" s="1" customFormat="1" ht="14" x14ac:dyDescent="0.3">
      <c r="A67" s="1" t="s">
        <v>1194</v>
      </c>
      <c r="B67" s="1" t="s">
        <v>1588</v>
      </c>
      <c r="C67" s="1" t="s">
        <v>1589</v>
      </c>
      <c r="D67" s="1" t="s">
        <v>1590</v>
      </c>
      <c r="E67" s="1" t="s">
        <v>1568</v>
      </c>
    </row>
    <row r="68" spans="1:5" s="1" customFormat="1" ht="14" x14ac:dyDescent="0.3">
      <c r="A68" s="1" t="s">
        <v>1195</v>
      </c>
      <c r="B68" s="1" t="s">
        <v>1588</v>
      </c>
      <c r="C68" s="1" t="s">
        <v>1549</v>
      </c>
      <c r="D68" s="1" t="s">
        <v>1548</v>
      </c>
      <c r="E68" s="1" t="s">
        <v>1568</v>
      </c>
    </row>
    <row r="69" spans="1:5" s="1" customFormat="1" ht="14" x14ac:dyDescent="0.3">
      <c r="A69" s="1" t="s">
        <v>1198</v>
      </c>
      <c r="B69" s="1" t="s">
        <v>1588</v>
      </c>
      <c r="C69" s="1" t="s">
        <v>1591</v>
      </c>
      <c r="D69" s="1" t="s">
        <v>1592</v>
      </c>
      <c r="E69" s="1" t="s">
        <v>1568</v>
      </c>
    </row>
    <row r="70" spans="1:5" s="1" customFormat="1" ht="14" x14ac:dyDescent="0.3">
      <c r="A70" s="1" t="s">
        <v>1183</v>
      </c>
      <c r="B70" s="1" t="s">
        <v>415</v>
      </c>
      <c r="C70" s="1" t="s">
        <v>1561</v>
      </c>
      <c r="D70" s="1" t="s">
        <v>1621</v>
      </c>
      <c r="E70" s="1" t="s">
        <v>1593</v>
      </c>
    </row>
    <row r="71" spans="1:5" s="1" customFormat="1" ht="14" x14ac:dyDescent="0.3">
      <c r="A71" s="1" t="s">
        <v>1185</v>
      </c>
      <c r="B71" s="1" t="s">
        <v>415</v>
      </c>
      <c r="C71" s="1" t="s">
        <v>1549</v>
      </c>
      <c r="D71" s="1" t="s">
        <v>1621</v>
      </c>
      <c r="E71" s="1" t="s">
        <v>1593</v>
      </c>
    </row>
    <row r="72" spans="1:5" s="1" customFormat="1" ht="14" x14ac:dyDescent="0.3">
      <c r="A72" s="1" t="s">
        <v>1186</v>
      </c>
      <c r="B72" s="1" t="s">
        <v>415</v>
      </c>
      <c r="C72" s="1" t="s">
        <v>1549</v>
      </c>
      <c r="D72" s="1" t="s">
        <v>1621</v>
      </c>
      <c r="E72" s="1" t="s">
        <v>1593</v>
      </c>
    </row>
    <row r="73" spans="1:5" s="1" customFormat="1" ht="14" x14ac:dyDescent="0.3">
      <c r="A73" s="1" t="s">
        <v>1183</v>
      </c>
      <c r="B73" s="1" t="s">
        <v>1588</v>
      </c>
      <c r="C73" s="1" t="s">
        <v>1561</v>
      </c>
      <c r="D73" s="1" t="s">
        <v>1621</v>
      </c>
      <c r="E73" s="1" t="s">
        <v>1593</v>
      </c>
    </row>
    <row r="74" spans="1:5" s="1" customFormat="1" ht="14" x14ac:dyDescent="0.3">
      <c r="A74" s="1" t="s">
        <v>1185</v>
      </c>
      <c r="B74" s="1" t="s">
        <v>1588</v>
      </c>
      <c r="C74" s="1" t="s">
        <v>1549</v>
      </c>
      <c r="D74" s="1" t="s">
        <v>1621</v>
      </c>
      <c r="E74" s="1" t="s">
        <v>1593</v>
      </c>
    </row>
    <row r="75" spans="1:5" s="1" customFormat="1" ht="14" x14ac:dyDescent="0.3">
      <c r="A75" s="1" t="s">
        <v>1186</v>
      </c>
      <c r="B75" s="1" t="s">
        <v>1588</v>
      </c>
      <c r="C75" s="1" t="s">
        <v>1549</v>
      </c>
      <c r="D75" s="1" t="s">
        <v>1621</v>
      </c>
      <c r="E75" s="1" t="s">
        <v>1593</v>
      </c>
    </row>
    <row r="76" spans="1:5" s="1" customFormat="1" ht="14" x14ac:dyDescent="0.3">
      <c r="A76" s="1" t="s">
        <v>1121</v>
      </c>
      <c r="B76" s="1" t="s">
        <v>1581</v>
      </c>
      <c r="C76" s="1" t="s">
        <v>1580</v>
      </c>
      <c r="D76" s="1" t="s">
        <v>1621</v>
      </c>
      <c r="E76" s="1" t="s">
        <v>1559</v>
      </c>
    </row>
    <row r="77" spans="1:5" s="1" customFormat="1" ht="14" x14ac:dyDescent="0.3">
      <c r="A77" s="1" t="s">
        <v>1112</v>
      </c>
      <c r="B77" s="1" t="s">
        <v>1594</v>
      </c>
      <c r="C77" s="1" t="s">
        <v>1558</v>
      </c>
      <c r="D77" s="1" t="s">
        <v>1621</v>
      </c>
      <c r="E77" s="1" t="s">
        <v>1559</v>
      </c>
    </row>
    <row r="78" spans="1:5" s="1" customFormat="1" ht="14" x14ac:dyDescent="0.3">
      <c r="A78" s="1" t="s">
        <v>1108</v>
      </c>
      <c r="B78" s="1" t="s">
        <v>1571</v>
      </c>
      <c r="C78" s="1" t="s">
        <v>1562</v>
      </c>
      <c r="D78" s="1" t="s">
        <v>1621</v>
      </c>
      <c r="E78" s="1" t="s">
        <v>1559</v>
      </c>
    </row>
    <row r="79" spans="1:5" s="1" customFormat="1" ht="14" x14ac:dyDescent="0.3">
      <c r="A79" s="1" t="s">
        <v>1111</v>
      </c>
      <c r="B79" s="1" t="s">
        <v>1571</v>
      </c>
      <c r="C79" s="1" t="s">
        <v>1578</v>
      </c>
      <c r="D79" s="1" t="s">
        <v>1621</v>
      </c>
      <c r="E79" s="1" t="s">
        <v>1559</v>
      </c>
    </row>
    <row r="80" spans="1:5" s="1" customFormat="1" ht="14" x14ac:dyDescent="0.3">
      <c r="A80" s="1" t="s">
        <v>1123</v>
      </c>
      <c r="B80" s="1" t="s">
        <v>1571</v>
      </c>
      <c r="C80" s="1" t="s">
        <v>1578</v>
      </c>
      <c r="D80" s="1" t="s">
        <v>1621</v>
      </c>
      <c r="E80" s="1" t="s">
        <v>1559</v>
      </c>
    </row>
    <row r="81" spans="1:5" s="1" customFormat="1" ht="14" x14ac:dyDescent="0.3">
      <c r="A81" s="1" t="s">
        <v>1197</v>
      </c>
      <c r="B81" s="1" t="s">
        <v>1581</v>
      </c>
      <c r="C81" s="1" t="s">
        <v>1587</v>
      </c>
      <c r="D81" s="1" t="s">
        <v>1621</v>
      </c>
      <c r="E81" s="1" t="s">
        <v>1559</v>
      </c>
    </row>
    <row r="82" spans="1:5" s="1" customFormat="1" ht="14" x14ac:dyDescent="0.3">
      <c r="A82" s="1" t="s">
        <v>1194</v>
      </c>
      <c r="B82" s="1" t="s">
        <v>1581</v>
      </c>
      <c r="C82" s="1" t="s">
        <v>1585</v>
      </c>
      <c r="D82" s="1" t="s">
        <v>1621</v>
      </c>
      <c r="E82" s="1" t="s">
        <v>1559</v>
      </c>
    </row>
    <row r="83" spans="1:5" s="1" customFormat="1" ht="14" x14ac:dyDescent="0.3">
      <c r="A83" s="1" t="s">
        <v>1196</v>
      </c>
      <c r="B83" s="1" t="s">
        <v>1581</v>
      </c>
      <c r="C83" s="1" t="s">
        <v>1580</v>
      </c>
      <c r="D83" s="1" t="s">
        <v>1621</v>
      </c>
      <c r="E83" s="1" t="s">
        <v>1559</v>
      </c>
    </row>
    <row r="84" spans="1:5" s="1" customFormat="1" ht="14" x14ac:dyDescent="0.3">
      <c r="A84" s="1" t="s">
        <v>1091</v>
      </c>
      <c r="B84" s="1" t="s">
        <v>864</v>
      </c>
      <c r="C84" s="1" t="s">
        <v>1595</v>
      </c>
      <c r="D84" s="1" t="s">
        <v>1518</v>
      </c>
      <c r="E84" s="1" t="s">
        <v>1596</v>
      </c>
    </row>
    <row r="85" spans="1:5" s="1" customFormat="1" ht="14" x14ac:dyDescent="0.3">
      <c r="A85" s="1" t="s">
        <v>1094</v>
      </c>
      <c r="B85" s="1" t="s">
        <v>864</v>
      </c>
      <c r="C85" s="1" t="s">
        <v>909</v>
      </c>
      <c r="D85" s="1" t="s">
        <v>1519</v>
      </c>
      <c r="E85" s="1" t="s">
        <v>1596</v>
      </c>
    </row>
    <row r="86" spans="1:5" s="1" customFormat="1" ht="14" x14ac:dyDescent="0.3">
      <c r="A86" s="1" t="s">
        <v>1095</v>
      </c>
      <c r="B86" s="1" t="s">
        <v>864</v>
      </c>
      <c r="C86" s="1" t="s">
        <v>909</v>
      </c>
      <c r="D86" s="1" t="s">
        <v>1519</v>
      </c>
      <c r="E86" s="1" t="s">
        <v>1596</v>
      </c>
    </row>
    <row r="87" spans="1:5" s="1" customFormat="1" ht="14" x14ac:dyDescent="0.3">
      <c r="A87" s="1" t="s">
        <v>1099</v>
      </c>
      <c r="B87" s="1" t="s">
        <v>864</v>
      </c>
      <c r="C87" s="1" t="s">
        <v>909</v>
      </c>
      <c r="D87" s="1" t="s">
        <v>1519</v>
      </c>
      <c r="E87" s="1" t="s">
        <v>1596</v>
      </c>
    </row>
    <row r="88" spans="1:5" s="1" customFormat="1" ht="14" x14ac:dyDescent="0.3">
      <c r="A88" s="1" t="s">
        <v>1100</v>
      </c>
      <c r="B88" s="1" t="s">
        <v>864</v>
      </c>
      <c r="C88" s="1" t="s">
        <v>909</v>
      </c>
      <c r="D88" s="1" t="s">
        <v>1519</v>
      </c>
      <c r="E88" s="1" t="s">
        <v>1596</v>
      </c>
    </row>
    <row r="89" spans="1:5" s="1" customFormat="1" ht="14" x14ac:dyDescent="0.3">
      <c r="A89" s="1" t="s">
        <v>1101</v>
      </c>
      <c r="B89" s="1" t="s">
        <v>864</v>
      </c>
      <c r="C89" s="1" t="s">
        <v>909</v>
      </c>
      <c r="D89" s="1" t="s">
        <v>1519</v>
      </c>
      <c r="E89" s="1" t="s">
        <v>1596</v>
      </c>
    </row>
    <row r="90" spans="1:5" s="1" customFormat="1" ht="14" x14ac:dyDescent="0.3">
      <c r="A90" s="1" t="s">
        <v>1102</v>
      </c>
      <c r="B90" s="1" t="s">
        <v>864</v>
      </c>
      <c r="C90" s="1" t="s">
        <v>909</v>
      </c>
      <c r="D90" s="1" t="s">
        <v>1519</v>
      </c>
      <c r="E90" s="1" t="s">
        <v>1596</v>
      </c>
    </row>
    <row r="91" spans="1:5" s="1" customFormat="1" ht="14" x14ac:dyDescent="0.3">
      <c r="A91" s="1" t="s">
        <v>1108</v>
      </c>
      <c r="B91" s="1" t="s">
        <v>864</v>
      </c>
      <c r="C91" s="1" t="s">
        <v>909</v>
      </c>
      <c r="D91" s="1" t="s">
        <v>1519</v>
      </c>
      <c r="E91" s="1" t="s">
        <v>1596</v>
      </c>
    </row>
    <row r="92" spans="1:5" s="1" customFormat="1" ht="14" x14ac:dyDescent="0.3">
      <c r="A92" s="1" t="s">
        <v>1113</v>
      </c>
      <c r="B92" s="1" t="s">
        <v>864</v>
      </c>
      <c r="C92" s="1" t="s">
        <v>909</v>
      </c>
      <c r="D92" s="1" t="s">
        <v>1519</v>
      </c>
      <c r="E92" s="1" t="s">
        <v>1596</v>
      </c>
    </row>
    <row r="93" spans="1:5" s="1" customFormat="1" ht="14" x14ac:dyDescent="0.3">
      <c r="A93" s="1" t="s">
        <v>1114</v>
      </c>
      <c r="B93" s="1" t="s">
        <v>864</v>
      </c>
      <c r="C93" s="1" t="s">
        <v>909</v>
      </c>
      <c r="D93" s="1" t="s">
        <v>1519</v>
      </c>
      <c r="E93" s="1" t="s">
        <v>1596</v>
      </c>
    </row>
    <row r="94" spans="1:5" s="1" customFormat="1" ht="14" x14ac:dyDescent="0.3">
      <c r="A94" s="1" t="s">
        <v>1115</v>
      </c>
      <c r="B94" s="1" t="s">
        <v>864</v>
      </c>
      <c r="C94" s="1" t="s">
        <v>909</v>
      </c>
      <c r="D94" s="1" t="s">
        <v>1519</v>
      </c>
      <c r="E94" s="1" t="s">
        <v>1596</v>
      </c>
    </row>
    <row r="95" spans="1:5" s="1" customFormat="1" ht="14" x14ac:dyDescent="0.3">
      <c r="A95" s="1" t="s">
        <v>1116</v>
      </c>
      <c r="B95" s="1" t="s">
        <v>864</v>
      </c>
      <c r="C95" s="1" t="s">
        <v>909</v>
      </c>
      <c r="D95" s="1" t="s">
        <v>1519</v>
      </c>
      <c r="E95" s="1" t="s">
        <v>1596</v>
      </c>
    </row>
    <row r="96" spans="1:5" s="1" customFormat="1" ht="14" x14ac:dyDescent="0.3">
      <c r="A96" s="1" t="s">
        <v>1117</v>
      </c>
      <c r="B96" s="1" t="s">
        <v>864</v>
      </c>
      <c r="C96" s="1" t="s">
        <v>909</v>
      </c>
      <c r="D96" s="1" t="s">
        <v>1519</v>
      </c>
      <c r="E96" s="1" t="s">
        <v>1596</v>
      </c>
    </row>
    <row r="97" spans="1:5" s="1" customFormat="1" ht="14" x14ac:dyDescent="0.3">
      <c r="A97" s="1" t="s">
        <v>1118</v>
      </c>
      <c r="B97" s="1" t="s">
        <v>864</v>
      </c>
      <c r="C97" s="1" t="s">
        <v>909</v>
      </c>
      <c r="D97" s="1" t="s">
        <v>1519</v>
      </c>
      <c r="E97" s="1" t="s">
        <v>1596</v>
      </c>
    </row>
    <row r="98" spans="1:5" s="1" customFormat="1" ht="14" x14ac:dyDescent="0.3">
      <c r="A98" s="1" t="s">
        <v>1119</v>
      </c>
      <c r="B98" s="1" t="s">
        <v>864</v>
      </c>
      <c r="C98" s="1" t="s">
        <v>940</v>
      </c>
      <c r="D98" s="1" t="s">
        <v>1521</v>
      </c>
      <c r="E98" s="1" t="s">
        <v>1596</v>
      </c>
    </row>
    <row r="99" spans="1:5" s="1" customFormat="1" ht="14" x14ac:dyDescent="0.3">
      <c r="A99" s="1" t="s">
        <v>1123</v>
      </c>
      <c r="B99" s="1" t="s">
        <v>864</v>
      </c>
      <c r="C99" s="1" t="s">
        <v>909</v>
      </c>
      <c r="D99" s="1" t="s">
        <v>1519</v>
      </c>
      <c r="E99" s="1" t="s">
        <v>1596</v>
      </c>
    </row>
    <row r="100" spans="1:5" s="1" customFormat="1" ht="14" x14ac:dyDescent="0.3">
      <c r="A100" s="1" t="s">
        <v>1124</v>
      </c>
      <c r="B100" s="1" t="s">
        <v>864</v>
      </c>
      <c r="C100" s="1" t="s">
        <v>909</v>
      </c>
      <c r="D100" s="1" t="s">
        <v>1519</v>
      </c>
      <c r="E100" s="1" t="s">
        <v>1596</v>
      </c>
    </row>
    <row r="101" spans="1:5" s="1" customFormat="1" ht="14" x14ac:dyDescent="0.3">
      <c r="A101" s="1" t="s">
        <v>1125</v>
      </c>
      <c r="B101" s="1" t="s">
        <v>864</v>
      </c>
      <c r="C101" s="1" t="s">
        <v>909</v>
      </c>
      <c r="D101" s="1" t="s">
        <v>1519</v>
      </c>
      <c r="E101" s="1" t="s">
        <v>1596</v>
      </c>
    </row>
    <row r="102" spans="1:5" s="1" customFormat="1" ht="14" x14ac:dyDescent="0.3">
      <c r="A102" s="1" t="s">
        <v>1126</v>
      </c>
      <c r="B102" s="1" t="s">
        <v>864</v>
      </c>
      <c r="C102" s="1" t="s">
        <v>909</v>
      </c>
      <c r="D102" s="1" t="s">
        <v>1519</v>
      </c>
      <c r="E102" s="1" t="s">
        <v>1596</v>
      </c>
    </row>
    <row r="103" spans="1:5" s="1" customFormat="1" ht="14" x14ac:dyDescent="0.3">
      <c r="A103" s="1" t="s">
        <v>1127</v>
      </c>
      <c r="B103" s="1" t="s">
        <v>864</v>
      </c>
      <c r="C103" s="1" t="s">
        <v>909</v>
      </c>
      <c r="D103" s="1" t="s">
        <v>1519</v>
      </c>
      <c r="E103" s="1" t="s">
        <v>1596</v>
      </c>
    </row>
    <row r="104" spans="1:5" s="1" customFormat="1" ht="14" x14ac:dyDescent="0.3">
      <c r="A104" s="1" t="s">
        <v>1128</v>
      </c>
      <c r="B104" s="1" t="s">
        <v>864</v>
      </c>
      <c r="C104" s="1" t="s">
        <v>909</v>
      </c>
      <c r="D104" s="1" t="s">
        <v>1519</v>
      </c>
      <c r="E104" s="1" t="s">
        <v>1596</v>
      </c>
    </row>
    <row r="105" spans="1:5" s="1" customFormat="1" ht="14" x14ac:dyDescent="0.3">
      <c r="A105" s="1" t="s">
        <v>1129</v>
      </c>
      <c r="B105" s="1" t="s">
        <v>864</v>
      </c>
      <c r="C105" s="1" t="s">
        <v>909</v>
      </c>
      <c r="D105" s="1" t="s">
        <v>1519</v>
      </c>
      <c r="E105" s="1" t="s">
        <v>1596</v>
      </c>
    </row>
    <row r="106" spans="1:5" s="1" customFormat="1" ht="14" x14ac:dyDescent="0.3">
      <c r="A106" s="1" t="s">
        <v>1130</v>
      </c>
      <c r="B106" s="1" t="s">
        <v>864</v>
      </c>
      <c r="C106" s="1" t="s">
        <v>909</v>
      </c>
      <c r="D106" s="1" t="s">
        <v>1519</v>
      </c>
      <c r="E106" s="1" t="s">
        <v>1596</v>
      </c>
    </row>
    <row r="107" spans="1:5" s="1" customFormat="1" ht="14" x14ac:dyDescent="0.3">
      <c r="A107" s="1" t="s">
        <v>1131</v>
      </c>
      <c r="B107" s="1" t="s">
        <v>864</v>
      </c>
      <c r="C107" s="1" t="s">
        <v>909</v>
      </c>
      <c r="D107" s="1" t="s">
        <v>1519</v>
      </c>
      <c r="E107" s="1" t="s">
        <v>1596</v>
      </c>
    </row>
    <row r="108" spans="1:5" s="1" customFormat="1" ht="14" x14ac:dyDescent="0.3">
      <c r="A108" s="1" t="s">
        <v>1132</v>
      </c>
      <c r="B108" s="1" t="s">
        <v>864</v>
      </c>
      <c r="C108" s="1" t="s">
        <v>909</v>
      </c>
      <c r="D108" s="1" t="s">
        <v>1519</v>
      </c>
      <c r="E108" s="1" t="s">
        <v>1596</v>
      </c>
    </row>
    <row r="109" spans="1:5" s="1" customFormat="1" ht="14" x14ac:dyDescent="0.3">
      <c r="A109" s="1" t="s">
        <v>1133</v>
      </c>
      <c r="B109" s="1" t="s">
        <v>864</v>
      </c>
      <c r="C109" s="1" t="s">
        <v>909</v>
      </c>
      <c r="D109" s="1" t="s">
        <v>1519</v>
      </c>
      <c r="E109" s="1" t="s">
        <v>1596</v>
      </c>
    </row>
    <row r="110" spans="1:5" s="1" customFormat="1" ht="14" x14ac:dyDescent="0.3">
      <c r="A110" s="1" t="s">
        <v>1135</v>
      </c>
      <c r="B110" s="1" t="s">
        <v>864</v>
      </c>
      <c r="C110" s="1" t="s">
        <v>909</v>
      </c>
      <c r="D110" s="1" t="s">
        <v>1519</v>
      </c>
      <c r="E110" s="1" t="s">
        <v>1596</v>
      </c>
    </row>
    <row r="111" spans="1:5" s="1" customFormat="1" ht="14" x14ac:dyDescent="0.3">
      <c r="A111" s="1" t="s">
        <v>1138</v>
      </c>
      <c r="B111" s="1" t="s">
        <v>864</v>
      </c>
      <c r="C111" s="1" t="s">
        <v>1597</v>
      </c>
      <c r="D111" s="1" t="s">
        <v>1524</v>
      </c>
      <c r="E111" s="1" t="s">
        <v>1596</v>
      </c>
    </row>
    <row r="112" spans="1:5" s="1" customFormat="1" ht="14" x14ac:dyDescent="0.3">
      <c r="A112" s="1" t="s">
        <v>1139</v>
      </c>
      <c r="B112" s="1" t="s">
        <v>864</v>
      </c>
      <c r="C112" s="1" t="s">
        <v>1598</v>
      </c>
      <c r="D112" s="1" t="s">
        <v>1525</v>
      </c>
      <c r="E112" s="1" t="s">
        <v>1596</v>
      </c>
    </row>
    <row r="113" spans="1:5" s="1" customFormat="1" ht="14" x14ac:dyDescent="0.3">
      <c r="A113" s="1" t="s">
        <v>1142</v>
      </c>
      <c r="B113" s="1" t="s">
        <v>864</v>
      </c>
      <c r="C113" s="1" t="s">
        <v>1599</v>
      </c>
      <c r="D113" s="1" t="s">
        <v>1528</v>
      </c>
      <c r="E113" s="1" t="s">
        <v>1596</v>
      </c>
    </row>
    <row r="114" spans="1:5" s="1" customFormat="1" ht="14" x14ac:dyDescent="0.3">
      <c r="A114" s="1" t="s">
        <v>1146</v>
      </c>
      <c r="B114" s="1" t="s">
        <v>864</v>
      </c>
      <c r="C114" s="1" t="s">
        <v>1599</v>
      </c>
      <c r="D114" s="1" t="s">
        <v>1528</v>
      </c>
      <c r="E114" s="1" t="s">
        <v>1596</v>
      </c>
    </row>
    <row r="115" spans="1:5" s="1" customFormat="1" ht="14" x14ac:dyDescent="0.3">
      <c r="A115" s="1" t="s">
        <v>1147</v>
      </c>
      <c r="B115" s="1" t="s">
        <v>864</v>
      </c>
      <c r="C115" s="1" t="s">
        <v>909</v>
      </c>
      <c r="D115" s="1" t="s">
        <v>1519</v>
      </c>
      <c r="E115" s="1" t="s">
        <v>1596</v>
      </c>
    </row>
    <row r="116" spans="1:5" s="1" customFormat="1" ht="14" x14ac:dyDescent="0.3">
      <c r="A116" s="1" t="s">
        <v>1148</v>
      </c>
      <c r="B116" s="1" t="s">
        <v>864</v>
      </c>
      <c r="C116" s="1" t="s">
        <v>1600</v>
      </c>
      <c r="D116" s="1" t="s">
        <v>1529</v>
      </c>
      <c r="E116" s="1" t="s">
        <v>1596</v>
      </c>
    </row>
    <row r="117" spans="1:5" s="1" customFormat="1" ht="14" x14ac:dyDescent="0.3">
      <c r="A117" s="1" t="s">
        <v>1149</v>
      </c>
      <c r="B117" s="1" t="s">
        <v>864</v>
      </c>
      <c r="C117" s="1" t="s">
        <v>1601</v>
      </c>
      <c r="D117" s="1" t="s">
        <v>1530</v>
      </c>
      <c r="E117" s="1" t="s">
        <v>1596</v>
      </c>
    </row>
    <row r="118" spans="1:5" s="1" customFormat="1" ht="14" x14ac:dyDescent="0.3">
      <c r="A118" s="1" t="s">
        <v>1150</v>
      </c>
      <c r="B118" s="1" t="s">
        <v>864</v>
      </c>
      <c r="C118" s="1" t="s">
        <v>1595</v>
      </c>
      <c r="D118" s="1" t="s">
        <v>1518</v>
      </c>
      <c r="E118" s="1" t="s">
        <v>1596</v>
      </c>
    </row>
    <row r="119" spans="1:5" s="1" customFormat="1" ht="14" x14ac:dyDescent="0.3">
      <c r="A119" s="1" t="s">
        <v>1152</v>
      </c>
      <c r="B119" s="1" t="s">
        <v>864</v>
      </c>
      <c r="C119" s="1" t="s">
        <v>1599</v>
      </c>
      <c r="D119" s="1" t="s">
        <v>1528</v>
      </c>
      <c r="E119" s="1" t="s">
        <v>1596</v>
      </c>
    </row>
    <row r="120" spans="1:5" s="1" customFormat="1" ht="14" x14ac:dyDescent="0.3">
      <c r="A120" s="1" t="s">
        <v>1153</v>
      </c>
      <c r="B120" s="1" t="s">
        <v>864</v>
      </c>
      <c r="C120" s="1" t="s">
        <v>1602</v>
      </c>
      <c r="D120" s="1" t="s">
        <v>1531</v>
      </c>
      <c r="E120" s="1" t="s">
        <v>1596</v>
      </c>
    </row>
    <row r="121" spans="1:5" s="1" customFormat="1" ht="14" x14ac:dyDescent="0.3">
      <c r="A121" s="1" t="s">
        <v>1154</v>
      </c>
      <c r="B121" s="1" t="s">
        <v>864</v>
      </c>
      <c r="C121" s="1" t="s">
        <v>1603</v>
      </c>
      <c r="D121" s="1" t="s">
        <v>1532</v>
      </c>
      <c r="E121" s="1" t="s">
        <v>1596</v>
      </c>
    </row>
    <row r="122" spans="1:5" s="1" customFormat="1" ht="14" x14ac:dyDescent="0.3">
      <c r="A122" s="1" t="s">
        <v>1155</v>
      </c>
      <c r="B122" s="1" t="s">
        <v>864</v>
      </c>
      <c r="C122" s="1" t="s">
        <v>1599</v>
      </c>
      <c r="D122" s="1" t="s">
        <v>1528</v>
      </c>
      <c r="E122" s="1" t="s">
        <v>1596</v>
      </c>
    </row>
    <row r="123" spans="1:5" s="1" customFormat="1" ht="14" x14ac:dyDescent="0.3">
      <c r="A123" s="1" t="s">
        <v>1156</v>
      </c>
      <c r="B123" s="1" t="s">
        <v>864</v>
      </c>
      <c r="C123" s="1" t="s">
        <v>940</v>
      </c>
      <c r="D123" s="1" t="s">
        <v>1521</v>
      </c>
      <c r="E123" s="1" t="s">
        <v>1596</v>
      </c>
    </row>
    <row r="124" spans="1:5" s="1" customFormat="1" ht="14" x14ac:dyDescent="0.3">
      <c r="A124" s="1" t="s">
        <v>1164</v>
      </c>
      <c r="B124" s="1" t="s">
        <v>864</v>
      </c>
      <c r="C124" s="1" t="s">
        <v>909</v>
      </c>
      <c r="D124" s="1" t="s">
        <v>1519</v>
      </c>
      <c r="E124" s="1" t="s">
        <v>1596</v>
      </c>
    </row>
    <row r="125" spans="1:5" s="1" customFormat="1" ht="14" x14ac:dyDescent="0.3">
      <c r="A125" s="1" t="s">
        <v>1168</v>
      </c>
      <c r="B125" s="1" t="s">
        <v>864</v>
      </c>
      <c r="C125" s="1" t="s">
        <v>1604</v>
      </c>
      <c r="D125" s="1" t="s">
        <v>1533</v>
      </c>
      <c r="E125" s="1" t="s">
        <v>1596</v>
      </c>
    </row>
    <row r="126" spans="1:5" s="1" customFormat="1" ht="14" x14ac:dyDescent="0.3">
      <c r="A126" s="1" t="s">
        <v>1169</v>
      </c>
      <c r="B126" s="1" t="s">
        <v>864</v>
      </c>
      <c r="C126" s="1" t="s">
        <v>1605</v>
      </c>
      <c r="D126" s="1" t="s">
        <v>1534</v>
      </c>
      <c r="E126" s="1" t="s">
        <v>1596</v>
      </c>
    </row>
    <row r="127" spans="1:5" s="1" customFormat="1" ht="14" x14ac:dyDescent="0.3">
      <c r="A127" s="1" t="s">
        <v>1170</v>
      </c>
      <c r="B127" s="1" t="s">
        <v>864</v>
      </c>
      <c r="C127" s="1" t="s">
        <v>1606</v>
      </c>
      <c r="D127" s="1" t="s">
        <v>1535</v>
      </c>
      <c r="E127" s="1" t="s">
        <v>1596</v>
      </c>
    </row>
    <row r="128" spans="1:5" s="1" customFormat="1" ht="14" x14ac:dyDescent="0.3">
      <c r="A128" s="1" t="s">
        <v>1171</v>
      </c>
      <c r="B128" s="1" t="s">
        <v>864</v>
      </c>
      <c r="C128" s="1" t="s">
        <v>1607</v>
      </c>
      <c r="D128" s="1" t="s">
        <v>1536</v>
      </c>
      <c r="E128" s="1" t="s">
        <v>1596</v>
      </c>
    </row>
    <row r="129" spans="1:5" s="1" customFormat="1" ht="14" x14ac:dyDescent="0.3">
      <c r="A129" s="1" t="s">
        <v>1173</v>
      </c>
      <c r="B129" s="1" t="s">
        <v>864</v>
      </c>
      <c r="C129" s="1" t="s">
        <v>1608</v>
      </c>
      <c r="D129" s="1" t="s">
        <v>1537</v>
      </c>
      <c r="E129" s="1" t="s">
        <v>1596</v>
      </c>
    </row>
    <row r="130" spans="1:5" s="1" customFormat="1" ht="14" x14ac:dyDescent="0.3">
      <c r="A130" s="1" t="s">
        <v>1174</v>
      </c>
      <c r="B130" s="1" t="s">
        <v>864</v>
      </c>
      <c r="C130" s="1" t="s">
        <v>1606</v>
      </c>
      <c r="D130" s="1" t="s">
        <v>1535</v>
      </c>
      <c r="E130" s="1" t="s">
        <v>1596</v>
      </c>
    </row>
    <row r="131" spans="1:5" s="1" customFormat="1" ht="14" x14ac:dyDescent="0.3">
      <c r="A131" s="1" t="s">
        <v>1176</v>
      </c>
      <c r="B131" s="1" t="s">
        <v>864</v>
      </c>
      <c r="C131" s="1" t="s">
        <v>1597</v>
      </c>
      <c r="D131" s="1" t="s">
        <v>1524</v>
      </c>
      <c r="E131" s="1" t="s">
        <v>1596</v>
      </c>
    </row>
    <row r="132" spans="1:5" s="1" customFormat="1" ht="14" x14ac:dyDescent="0.3">
      <c r="A132" s="1" t="s">
        <v>1177</v>
      </c>
      <c r="B132" s="1" t="s">
        <v>864</v>
      </c>
      <c r="C132" s="1" t="s">
        <v>1609</v>
      </c>
      <c r="D132" s="1" t="s">
        <v>1539</v>
      </c>
      <c r="E132" s="1" t="s">
        <v>1596</v>
      </c>
    </row>
    <row r="133" spans="1:5" s="1" customFormat="1" ht="14" x14ac:dyDescent="0.3">
      <c r="A133" s="1" t="s">
        <v>1178</v>
      </c>
      <c r="B133" s="1" t="s">
        <v>864</v>
      </c>
      <c r="C133" s="1" t="s">
        <v>1610</v>
      </c>
      <c r="D133" s="1" t="s">
        <v>1540</v>
      </c>
      <c r="E133" s="1" t="s">
        <v>1596</v>
      </c>
    </row>
    <row r="134" spans="1:5" s="1" customFormat="1" ht="14" x14ac:dyDescent="0.3">
      <c r="A134" s="1" t="s">
        <v>1179</v>
      </c>
      <c r="B134" s="1" t="s">
        <v>864</v>
      </c>
      <c r="C134" s="1" t="s">
        <v>1597</v>
      </c>
      <c r="D134" s="1" t="s">
        <v>1524</v>
      </c>
      <c r="E134" s="1" t="s">
        <v>1596</v>
      </c>
    </row>
    <row r="135" spans="1:5" s="1" customFormat="1" ht="14" x14ac:dyDescent="0.3">
      <c r="A135" s="1" t="s">
        <v>1181</v>
      </c>
      <c r="B135" s="1" t="s">
        <v>864</v>
      </c>
      <c r="C135" s="1" t="s">
        <v>1611</v>
      </c>
      <c r="D135" s="1" t="s">
        <v>1541</v>
      </c>
      <c r="E135" s="1" t="s">
        <v>1596</v>
      </c>
    </row>
    <row r="136" spans="1:5" s="1" customFormat="1" ht="14" x14ac:dyDescent="0.3">
      <c r="A136" s="1" t="s">
        <v>1182</v>
      </c>
      <c r="B136" s="1" t="s">
        <v>864</v>
      </c>
      <c r="C136" s="1" t="s">
        <v>1610</v>
      </c>
      <c r="D136" s="1" t="s">
        <v>1540</v>
      </c>
      <c r="E136" s="1" t="s">
        <v>1596</v>
      </c>
    </row>
    <row r="137" spans="1:5" s="1" customFormat="1" ht="14" x14ac:dyDescent="0.3">
      <c r="A137" s="1" t="s">
        <v>1184</v>
      </c>
      <c r="B137" s="1" t="s">
        <v>864</v>
      </c>
      <c r="C137" s="1" t="s">
        <v>1612</v>
      </c>
      <c r="D137" s="1" t="s">
        <v>1542</v>
      </c>
      <c r="E137" s="1" t="s">
        <v>1596</v>
      </c>
    </row>
    <row r="138" spans="1:5" s="1" customFormat="1" ht="14" x14ac:dyDescent="0.3">
      <c r="A138" s="1" t="s">
        <v>1185</v>
      </c>
      <c r="B138" s="1" t="s">
        <v>864</v>
      </c>
      <c r="C138" s="1" t="s">
        <v>1595</v>
      </c>
      <c r="D138" s="1" t="s">
        <v>1518</v>
      </c>
      <c r="E138" s="1" t="s">
        <v>1596</v>
      </c>
    </row>
    <row r="139" spans="1:5" s="1" customFormat="1" ht="14" x14ac:dyDescent="0.3">
      <c r="A139" s="1" t="s">
        <v>1186</v>
      </c>
      <c r="B139" s="1" t="s">
        <v>864</v>
      </c>
      <c r="C139" s="1" t="s">
        <v>1612</v>
      </c>
      <c r="D139" s="1" t="s">
        <v>1542</v>
      </c>
      <c r="E139" s="1" t="s">
        <v>1596</v>
      </c>
    </row>
    <row r="140" spans="1:5" s="1" customFormat="1" ht="14" x14ac:dyDescent="0.3">
      <c r="A140" s="1" t="s">
        <v>1187</v>
      </c>
      <c r="B140" s="1" t="s">
        <v>864</v>
      </c>
      <c r="C140" s="1" t="s">
        <v>1610</v>
      </c>
      <c r="D140" s="1" t="s">
        <v>1540</v>
      </c>
      <c r="E140" s="1" t="s">
        <v>1596</v>
      </c>
    </row>
    <row r="141" spans="1:5" s="1" customFormat="1" ht="14" x14ac:dyDescent="0.3">
      <c r="A141" s="1" t="s">
        <v>1188</v>
      </c>
      <c r="B141" s="1" t="s">
        <v>864</v>
      </c>
      <c r="C141" s="1" t="s">
        <v>1597</v>
      </c>
      <c r="D141" s="1" t="s">
        <v>1524</v>
      </c>
      <c r="E141" s="1" t="s">
        <v>1596</v>
      </c>
    </row>
    <row r="142" spans="1:5" s="1" customFormat="1" ht="14" x14ac:dyDescent="0.3">
      <c r="A142" s="1" t="s">
        <v>1189</v>
      </c>
      <c r="B142" s="1" t="s">
        <v>864</v>
      </c>
      <c r="C142" s="1" t="s">
        <v>1597</v>
      </c>
      <c r="D142" s="1" t="s">
        <v>1524</v>
      </c>
      <c r="E142" s="1" t="s">
        <v>1596</v>
      </c>
    </row>
    <row r="143" spans="1:5" s="1" customFormat="1" ht="14" x14ac:dyDescent="0.3">
      <c r="A143" s="1" t="s">
        <v>1191</v>
      </c>
      <c r="B143" s="1" t="s">
        <v>864</v>
      </c>
      <c r="C143" s="1" t="s">
        <v>1613</v>
      </c>
      <c r="D143" s="1" t="s">
        <v>1543</v>
      </c>
      <c r="E143" s="1" t="s">
        <v>1596</v>
      </c>
    </row>
    <row r="144" spans="1:5" s="1" customFormat="1" ht="14" x14ac:dyDescent="0.3">
      <c r="A144" s="1" t="s">
        <v>1193</v>
      </c>
      <c r="B144" s="1" t="s">
        <v>864</v>
      </c>
      <c r="C144" s="1" t="s">
        <v>909</v>
      </c>
      <c r="D144" s="1" t="s">
        <v>1519</v>
      </c>
      <c r="E144" s="1" t="s">
        <v>1596</v>
      </c>
    </row>
    <row r="145" spans="1:5" s="1" customFormat="1" ht="14" x14ac:dyDescent="0.3">
      <c r="A145" s="1" t="s">
        <v>1195</v>
      </c>
      <c r="B145" s="1" t="s">
        <v>864</v>
      </c>
      <c r="C145" s="1" t="s">
        <v>1597</v>
      </c>
      <c r="D145" s="1" t="s">
        <v>1524</v>
      </c>
      <c r="E145" s="1" t="s">
        <v>1596</v>
      </c>
    </row>
    <row r="146" spans="1:5" s="1" customFormat="1" ht="14" x14ac:dyDescent="0.3">
      <c r="A146" s="1" t="s">
        <v>1196</v>
      </c>
      <c r="B146" s="1" t="s">
        <v>864</v>
      </c>
      <c r="C146" s="1" t="s">
        <v>1610</v>
      </c>
      <c r="D146" s="1" t="s">
        <v>1540</v>
      </c>
      <c r="E146" s="1" t="s">
        <v>1596</v>
      </c>
    </row>
    <row r="147" spans="1:5" s="1" customFormat="1" ht="14" x14ac:dyDescent="0.3">
      <c r="A147" s="1" t="s">
        <v>1197</v>
      </c>
      <c r="B147" s="1" t="s">
        <v>864</v>
      </c>
      <c r="C147" s="1" t="s">
        <v>1597</v>
      </c>
      <c r="D147" s="1" t="s">
        <v>1524</v>
      </c>
      <c r="E147" s="1" t="s">
        <v>1596</v>
      </c>
    </row>
    <row r="148" spans="1:5" s="1" customFormat="1" ht="14" x14ac:dyDescent="0.3">
      <c r="A148" s="1" t="s">
        <v>1205</v>
      </c>
      <c r="B148" s="1" t="s">
        <v>864</v>
      </c>
      <c r="C148" s="1" t="s">
        <v>909</v>
      </c>
      <c r="D148" s="1" t="s">
        <v>1519</v>
      </c>
      <c r="E148" s="1" t="s">
        <v>1596</v>
      </c>
    </row>
    <row r="149" spans="1:5" s="1" customFormat="1" ht="14" x14ac:dyDescent="0.3">
      <c r="A149" s="1" t="s">
        <v>1216</v>
      </c>
      <c r="B149" s="1" t="s">
        <v>864</v>
      </c>
      <c r="C149" s="1" t="s">
        <v>1600</v>
      </c>
      <c r="D149" s="1" t="s">
        <v>1529</v>
      </c>
      <c r="E149" s="1" t="s">
        <v>1596</v>
      </c>
    </row>
    <row r="150" spans="1:5" s="1" customFormat="1" ht="14" x14ac:dyDescent="0.3">
      <c r="A150" s="1" t="s">
        <v>1217</v>
      </c>
      <c r="B150" s="1" t="s">
        <v>864</v>
      </c>
      <c r="C150" s="1" t="s">
        <v>1600</v>
      </c>
      <c r="D150" s="1" t="s">
        <v>1529</v>
      </c>
      <c r="E150" s="1" t="s">
        <v>1596</v>
      </c>
    </row>
    <row r="151" spans="1:5" s="1" customFormat="1" ht="14" x14ac:dyDescent="0.3">
      <c r="A151" s="1" t="s">
        <v>1224</v>
      </c>
      <c r="B151" s="1" t="s">
        <v>864</v>
      </c>
      <c r="C151" s="1" t="s">
        <v>1613</v>
      </c>
      <c r="D151" s="1" t="s">
        <v>1543</v>
      </c>
      <c r="E151" s="1" t="s">
        <v>1596</v>
      </c>
    </row>
    <row r="152" spans="1:5" s="1" customFormat="1" ht="14" x14ac:dyDescent="0.3">
      <c r="A152" s="1" t="s">
        <v>1225</v>
      </c>
      <c r="B152" s="1" t="s">
        <v>864</v>
      </c>
      <c r="C152" s="1" t="s">
        <v>1614</v>
      </c>
      <c r="D152" s="1" t="s">
        <v>1544</v>
      </c>
      <c r="E152" s="1" t="s">
        <v>1596</v>
      </c>
    </row>
    <row r="153" spans="1:5" s="1" customFormat="1" ht="14" x14ac:dyDescent="0.3">
      <c r="A153" s="1" t="s">
        <v>1226</v>
      </c>
      <c r="B153" s="1" t="s">
        <v>864</v>
      </c>
      <c r="C153" s="1" t="s">
        <v>1595</v>
      </c>
      <c r="D153" s="1" t="s">
        <v>1518</v>
      </c>
      <c r="E153" s="1" t="s">
        <v>1596</v>
      </c>
    </row>
    <row r="154" spans="1:5" s="1" customFormat="1" ht="14" x14ac:dyDescent="0.3">
      <c r="A154" s="1" t="s">
        <v>1227</v>
      </c>
      <c r="B154" s="1" t="s">
        <v>864</v>
      </c>
      <c r="C154" s="1" t="s">
        <v>909</v>
      </c>
      <c r="D154" s="1" t="s">
        <v>1519</v>
      </c>
      <c r="E154" s="1" t="s">
        <v>1596</v>
      </c>
    </row>
    <row r="155" spans="1:5" s="1" customFormat="1" ht="14" x14ac:dyDescent="0.3">
      <c r="A155" s="1" t="s">
        <v>1228</v>
      </c>
      <c r="B155" s="1" t="s">
        <v>864</v>
      </c>
      <c r="C155" s="1" t="s">
        <v>1595</v>
      </c>
      <c r="D155" s="1" t="s">
        <v>1518</v>
      </c>
      <c r="E155" s="1" t="s">
        <v>1596</v>
      </c>
    </row>
    <row r="156" spans="1:5" s="1" customFormat="1" ht="14" x14ac:dyDescent="0.3">
      <c r="A156" s="1" t="s">
        <v>1229</v>
      </c>
      <c r="B156" s="1" t="s">
        <v>864</v>
      </c>
      <c r="C156" s="1" t="s">
        <v>909</v>
      </c>
      <c r="D156" s="1" t="s">
        <v>1519</v>
      </c>
      <c r="E156" s="1" t="s">
        <v>1596</v>
      </c>
    </row>
    <row r="157" spans="1:5" s="1" customFormat="1" ht="14" x14ac:dyDescent="0.3">
      <c r="A157" s="1" t="s">
        <v>1230</v>
      </c>
      <c r="B157" s="1" t="s">
        <v>864</v>
      </c>
      <c r="C157" s="1" t="s">
        <v>1595</v>
      </c>
      <c r="D157" s="1" t="s">
        <v>1518</v>
      </c>
      <c r="E157" s="1" t="s">
        <v>1596</v>
      </c>
    </row>
    <row r="158" spans="1:5" s="1" customFormat="1" ht="14" x14ac:dyDescent="0.3">
      <c r="A158" s="1" t="s">
        <v>1232</v>
      </c>
      <c r="B158" s="1" t="s">
        <v>864</v>
      </c>
      <c r="C158" s="1" t="s">
        <v>909</v>
      </c>
      <c r="D158" s="1" t="s">
        <v>1519</v>
      </c>
      <c r="E158" s="1" t="s">
        <v>1596</v>
      </c>
    </row>
    <row r="159" spans="1:5" s="1" customFormat="1" ht="14" x14ac:dyDescent="0.3">
      <c r="A159" s="1" t="s">
        <v>1234</v>
      </c>
      <c r="B159" s="1" t="s">
        <v>864</v>
      </c>
      <c r="C159" s="1" t="s">
        <v>1613</v>
      </c>
      <c r="D159" s="1" t="s">
        <v>1543</v>
      </c>
      <c r="E159" s="1" t="s">
        <v>1596</v>
      </c>
    </row>
    <row r="160" spans="1:5" s="1" customFormat="1" ht="14" x14ac:dyDescent="0.3">
      <c r="A160" s="1" t="s">
        <v>1235</v>
      </c>
      <c r="B160" s="1" t="s">
        <v>864</v>
      </c>
      <c r="C160" s="1" t="s">
        <v>1610</v>
      </c>
      <c r="D160" s="1" t="s">
        <v>1540</v>
      </c>
      <c r="E160" s="1" t="s">
        <v>1596</v>
      </c>
    </row>
    <row r="161" spans="1:5" s="1" customFormat="1" ht="14" x14ac:dyDescent="0.3">
      <c r="A161" s="1" t="s">
        <v>1236</v>
      </c>
      <c r="B161" s="1" t="s">
        <v>864</v>
      </c>
      <c r="C161" s="1" t="s">
        <v>1610</v>
      </c>
      <c r="D161" s="1" t="s">
        <v>1540</v>
      </c>
      <c r="E161" s="1" t="s">
        <v>1596</v>
      </c>
    </row>
    <row r="162" spans="1:5" s="1" customFormat="1" ht="14" x14ac:dyDescent="0.3">
      <c r="A162" s="1" t="s">
        <v>1237</v>
      </c>
      <c r="B162" s="1" t="s">
        <v>864</v>
      </c>
      <c r="C162" s="1" t="s">
        <v>1610</v>
      </c>
      <c r="D162" s="1" t="s">
        <v>1540</v>
      </c>
      <c r="E162" s="1" t="s">
        <v>1596</v>
      </c>
    </row>
    <row r="163" spans="1:5" s="1" customFormat="1" ht="14" x14ac:dyDescent="0.3">
      <c r="A163" s="1" t="s">
        <v>1239</v>
      </c>
      <c r="B163" s="1" t="s">
        <v>864</v>
      </c>
      <c r="C163" s="1" t="s">
        <v>1599</v>
      </c>
      <c r="D163" s="1" t="s">
        <v>1528</v>
      </c>
      <c r="E163" s="1" t="s">
        <v>1596</v>
      </c>
    </row>
    <row r="164" spans="1:5" s="1" customFormat="1" ht="14" x14ac:dyDescent="0.3">
      <c r="A164" s="1" t="s">
        <v>1240</v>
      </c>
      <c r="B164" s="1" t="s">
        <v>864</v>
      </c>
      <c r="C164" s="1" t="s">
        <v>1615</v>
      </c>
      <c r="D164" s="1" t="s">
        <v>1546</v>
      </c>
      <c r="E164" s="1" t="s">
        <v>1596</v>
      </c>
    </row>
    <row r="165" spans="1:5" s="1" customFormat="1" ht="14" x14ac:dyDescent="0.3">
      <c r="A165" s="1" t="s">
        <v>1241</v>
      </c>
      <c r="B165" s="1" t="s">
        <v>864</v>
      </c>
      <c r="C165" s="1" t="s">
        <v>1616</v>
      </c>
      <c r="D165" s="1" t="s">
        <v>1547</v>
      </c>
      <c r="E165" s="1" t="s">
        <v>1596</v>
      </c>
    </row>
    <row r="166" spans="1:5" s="1" customFormat="1" ht="14" x14ac:dyDescent="0.3">
      <c r="A166" s="1" t="s">
        <v>1242</v>
      </c>
      <c r="B166" s="1" t="s">
        <v>864</v>
      </c>
      <c r="C166" s="1" t="s">
        <v>1609</v>
      </c>
      <c r="D166" s="1" t="s">
        <v>1539</v>
      </c>
      <c r="E166" s="1" t="s">
        <v>1596</v>
      </c>
    </row>
    <row r="167" spans="1:5" s="1" customFormat="1" ht="14" x14ac:dyDescent="0.3">
      <c r="A167" s="1" t="s">
        <v>1153</v>
      </c>
      <c r="B167" s="1" t="s">
        <v>1617</v>
      </c>
      <c r="C167" s="1" t="s">
        <v>1618</v>
      </c>
      <c r="D167" s="1" t="s">
        <v>1619</v>
      </c>
      <c r="E167" s="1" t="s">
        <v>1620</v>
      </c>
    </row>
    <row r="168" spans="1:5" s="1" customFormat="1" ht="14" x14ac:dyDescent="0.3">
      <c r="A168" s="1" t="s">
        <v>1154</v>
      </c>
      <c r="B168" s="1" t="s">
        <v>1617</v>
      </c>
      <c r="C168" s="1" t="s">
        <v>1618</v>
      </c>
      <c r="D168" s="1" t="s">
        <v>1619</v>
      </c>
      <c r="E168" s="1" t="s">
        <v>1620</v>
      </c>
    </row>
    <row r="169" spans="1:5" s="1" customFormat="1" ht="14" x14ac:dyDescent="0.3"/>
    <row r="170" spans="1:5" s="1" customFormat="1" ht="14" x14ac:dyDescent="0.3"/>
    <row r="171" spans="1:5" s="1" customFormat="1" ht="14" x14ac:dyDescent="0.3"/>
    <row r="172" spans="1:5" s="1" customFormat="1" ht="14" x14ac:dyDescent="0.3"/>
    <row r="173" spans="1:5" s="1" customFormat="1" ht="14" x14ac:dyDescent="0.3"/>
    <row r="174" spans="1:5" s="1" customFormat="1" ht="14" x14ac:dyDescent="0.3"/>
    <row r="175" spans="1:5" s="1" customFormat="1" ht="14" x14ac:dyDescent="0.3"/>
    <row r="176" spans="1:5" s="1" customFormat="1" ht="14" x14ac:dyDescent="0.3"/>
    <row r="177" s="1" customFormat="1" ht="14" x14ac:dyDescent="0.3"/>
    <row r="178" s="1" customFormat="1" ht="14" x14ac:dyDescent="0.3"/>
    <row r="179" s="1" customFormat="1" ht="14" x14ac:dyDescent="0.3"/>
    <row r="180" s="1" customFormat="1" ht="14" x14ac:dyDescent="0.3"/>
    <row r="181" s="1" customFormat="1" ht="14" x14ac:dyDescent="0.3"/>
    <row r="182" s="1" customFormat="1" ht="14" x14ac:dyDescent="0.3"/>
    <row r="183" s="1" customFormat="1" ht="14" x14ac:dyDescent="0.3"/>
    <row r="184" s="1" customFormat="1" ht="14" x14ac:dyDescent="0.3"/>
    <row r="185" s="1" customFormat="1" ht="14" x14ac:dyDescent="0.3"/>
    <row r="186" s="1" customFormat="1" ht="14" x14ac:dyDescent="0.3"/>
    <row r="187" s="1" customFormat="1" ht="14" x14ac:dyDescent="0.3"/>
    <row r="188" s="1" customFormat="1" ht="14" x14ac:dyDescent="0.3"/>
    <row r="189" s="1" customFormat="1" ht="14" x14ac:dyDescent="0.3"/>
    <row r="190" s="1" customFormat="1" ht="14" x14ac:dyDescent="0.3"/>
    <row r="191" s="1" customFormat="1" ht="14" x14ac:dyDescent="0.3"/>
    <row r="192" s="1" customFormat="1" ht="14" x14ac:dyDescent="0.3"/>
    <row r="193" s="1" customFormat="1" ht="14" x14ac:dyDescent="0.3"/>
    <row r="194" s="1" customFormat="1" ht="14" x14ac:dyDescent="0.3"/>
    <row r="195" s="1" customFormat="1" ht="14" x14ac:dyDescent="0.3"/>
    <row r="196" s="1" customFormat="1" ht="14" x14ac:dyDescent="0.3"/>
    <row r="197" s="1" customFormat="1" ht="14" x14ac:dyDescent="0.3"/>
    <row r="198" s="1" customFormat="1" ht="14" x14ac:dyDescent="0.3"/>
    <row r="199" s="1" customFormat="1" ht="14" x14ac:dyDescent="0.3"/>
    <row r="200" s="1" customFormat="1" ht="14" x14ac:dyDescent="0.3"/>
    <row r="201" s="1" customFormat="1" ht="14" x14ac:dyDescent="0.3"/>
    <row r="202" s="1" customFormat="1" ht="14" x14ac:dyDescent="0.3"/>
    <row r="203" s="1" customFormat="1" ht="14" x14ac:dyDescent="0.3"/>
    <row r="204" s="1" customFormat="1" ht="14" x14ac:dyDescent="0.3"/>
    <row r="205" s="1" customFormat="1" ht="14" x14ac:dyDescent="0.3"/>
    <row r="206" s="1" customFormat="1" ht="14" x14ac:dyDescent="0.3"/>
    <row r="207" s="1" customFormat="1" ht="14" x14ac:dyDescent="0.3"/>
    <row r="208" s="1" customFormat="1" ht="14" x14ac:dyDescent="0.3"/>
    <row r="209" s="1" customFormat="1" ht="14" x14ac:dyDescent="0.3"/>
    <row r="210" s="1" customFormat="1" ht="14" x14ac:dyDescent="0.3"/>
    <row r="211" s="1" customFormat="1" ht="14" x14ac:dyDescent="0.3"/>
    <row r="212" s="1" customFormat="1" ht="14" x14ac:dyDescent="0.3"/>
    <row r="213" s="1" customFormat="1" ht="14" x14ac:dyDescent="0.3"/>
    <row r="214" s="1" customFormat="1" ht="14" x14ac:dyDescent="0.3"/>
    <row r="215" s="1" customFormat="1" ht="14" x14ac:dyDescent="0.3"/>
    <row r="216" s="1" customFormat="1" ht="14" x14ac:dyDescent="0.3"/>
    <row r="217" s="1" customFormat="1" ht="14" x14ac:dyDescent="0.3"/>
    <row r="218" s="1" customFormat="1" ht="14" x14ac:dyDescent="0.3"/>
    <row r="219" s="1" customFormat="1" ht="14" x14ac:dyDescent="0.3"/>
    <row r="220" s="1" customFormat="1" ht="14" x14ac:dyDescent="0.3"/>
    <row r="221" s="1" customFormat="1" ht="14" x14ac:dyDescent="0.3"/>
    <row r="222" s="1" customFormat="1" ht="14" x14ac:dyDescent="0.3"/>
    <row r="223" s="1" customFormat="1" ht="14" x14ac:dyDescent="0.3"/>
    <row r="224" s="1" customFormat="1" ht="14" x14ac:dyDescent="0.3"/>
    <row r="225" s="1" customFormat="1" ht="14" x14ac:dyDescent="0.3"/>
    <row r="226" s="1" customFormat="1" ht="14" x14ac:dyDescent="0.3"/>
    <row r="227" s="1" customFormat="1" ht="14" x14ac:dyDescent="0.3"/>
    <row r="228" s="1" customFormat="1" ht="14" x14ac:dyDescent="0.3"/>
    <row r="229" s="1" customFormat="1" ht="14" x14ac:dyDescent="0.3"/>
    <row r="230" s="1" customFormat="1" ht="14" x14ac:dyDescent="0.3"/>
    <row r="231" s="1" customFormat="1" ht="14" x14ac:dyDescent="0.3"/>
    <row r="232" s="1" customFormat="1" ht="14" x14ac:dyDescent="0.3"/>
    <row r="233" s="1" customFormat="1" ht="14" x14ac:dyDescent="0.3"/>
    <row r="234" s="1" customFormat="1" ht="14" x14ac:dyDescent="0.3"/>
    <row r="235" s="1" customFormat="1" ht="14" x14ac:dyDescent="0.3"/>
    <row r="236" s="1" customFormat="1" ht="14" x14ac:dyDescent="0.3"/>
    <row r="237" s="1" customFormat="1" ht="14" x14ac:dyDescent="0.3"/>
    <row r="238" s="1" customFormat="1" ht="14" x14ac:dyDescent="0.3"/>
    <row r="239" s="1" customFormat="1" ht="14" x14ac:dyDescent="0.3"/>
    <row r="240" s="1" customFormat="1" ht="14" x14ac:dyDescent="0.3"/>
    <row r="241" s="1" customFormat="1" ht="14" x14ac:dyDescent="0.3"/>
    <row r="242" s="1" customFormat="1" ht="14" x14ac:dyDescent="0.3"/>
    <row r="243" s="1" customFormat="1" ht="14" x14ac:dyDescent="0.3"/>
    <row r="244" s="1" customFormat="1" ht="14" x14ac:dyDescent="0.3"/>
    <row r="245" s="1" customFormat="1" ht="14" x14ac:dyDescent="0.3"/>
    <row r="246" s="1" customFormat="1" ht="14" x14ac:dyDescent="0.3"/>
    <row r="247" s="1" customFormat="1" ht="14" x14ac:dyDescent="0.3"/>
    <row r="248" s="1" customFormat="1" ht="14" x14ac:dyDescent="0.3"/>
    <row r="249" s="1" customFormat="1" ht="14" x14ac:dyDescent="0.3"/>
    <row r="250" s="1" customFormat="1" ht="14" x14ac:dyDescent="0.3"/>
    <row r="251" s="1" customFormat="1" ht="14" x14ac:dyDescent="0.3"/>
    <row r="252" s="1" customFormat="1" ht="14" x14ac:dyDescent="0.3"/>
    <row r="253" s="1" customFormat="1" ht="14" x14ac:dyDescent="0.3"/>
    <row r="254" s="1" customFormat="1" ht="14" x14ac:dyDescent="0.3"/>
    <row r="255" s="1" customFormat="1" ht="14" x14ac:dyDescent="0.3"/>
    <row r="256" s="1" customFormat="1" ht="14" x14ac:dyDescent="0.3"/>
    <row r="257" s="1" customFormat="1" ht="14" x14ac:dyDescent="0.3"/>
    <row r="258" s="1" customFormat="1" ht="14" x14ac:dyDescent="0.3"/>
    <row r="259" s="1" customFormat="1" ht="14" x14ac:dyDescent="0.3"/>
    <row r="260" s="1" customFormat="1" ht="14" x14ac:dyDescent="0.3"/>
    <row r="261" s="1" customFormat="1" ht="14" x14ac:dyDescent="0.3"/>
    <row r="262" s="1" customFormat="1" ht="14" x14ac:dyDescent="0.3"/>
    <row r="263" s="1" customFormat="1" ht="14" x14ac:dyDescent="0.3"/>
    <row r="264" s="1" customFormat="1" ht="14" x14ac:dyDescent="0.3"/>
    <row r="265" s="1" customFormat="1" ht="14" x14ac:dyDescent="0.3"/>
    <row r="266" s="1" customFormat="1" ht="14" x14ac:dyDescent="0.3"/>
    <row r="267" s="1" customFormat="1" ht="14" x14ac:dyDescent="0.3"/>
    <row r="268" s="1" customFormat="1" ht="14" x14ac:dyDescent="0.3"/>
    <row r="269" s="1" customFormat="1" ht="14" x14ac:dyDescent="0.3"/>
    <row r="270" s="1" customFormat="1" ht="14" x14ac:dyDescent="0.3"/>
    <row r="271" s="1" customFormat="1" ht="14" x14ac:dyDescent="0.3"/>
    <row r="272" s="1" customFormat="1" ht="14" x14ac:dyDescent="0.3"/>
    <row r="273" s="1" customFormat="1" ht="14" x14ac:dyDescent="0.3"/>
    <row r="274" s="1" customFormat="1" ht="14" x14ac:dyDescent="0.3"/>
    <row r="275" s="1" customFormat="1" ht="14" x14ac:dyDescent="0.3"/>
    <row r="276" s="1" customFormat="1" ht="14" x14ac:dyDescent="0.3"/>
    <row r="277" s="1" customFormat="1" ht="14" x14ac:dyDescent="0.3"/>
    <row r="278" s="1" customFormat="1" ht="14" x14ac:dyDescent="0.3"/>
    <row r="279" s="1" customFormat="1" ht="14" x14ac:dyDescent="0.3"/>
    <row r="280" s="1" customFormat="1" ht="14" x14ac:dyDescent="0.3"/>
    <row r="281" s="1" customFormat="1" ht="14" x14ac:dyDescent="0.3"/>
    <row r="282" s="1" customFormat="1" ht="14" x14ac:dyDescent="0.3"/>
    <row r="283" s="1" customFormat="1" ht="14" x14ac:dyDescent="0.3"/>
    <row r="284" s="1" customFormat="1" ht="14" x14ac:dyDescent="0.3"/>
    <row r="285" s="1" customFormat="1" ht="14" x14ac:dyDescent="0.3"/>
    <row r="286" s="1" customFormat="1" ht="14" x14ac:dyDescent="0.3"/>
    <row r="287" s="1" customFormat="1" ht="14" x14ac:dyDescent="0.3"/>
    <row r="288" s="1" customFormat="1" ht="14" x14ac:dyDescent="0.3"/>
    <row r="289" s="1" customFormat="1" ht="14" x14ac:dyDescent="0.3"/>
    <row r="290" s="1" customFormat="1" ht="14" x14ac:dyDescent="0.3"/>
    <row r="291" s="1" customFormat="1" ht="14" x14ac:dyDescent="0.3"/>
    <row r="292" s="1" customFormat="1" ht="14" x14ac:dyDescent="0.3"/>
    <row r="293" s="1" customFormat="1" ht="14" x14ac:dyDescent="0.3"/>
    <row r="294" s="1" customFormat="1" ht="14" x14ac:dyDescent="0.3"/>
    <row r="295" s="1" customFormat="1" ht="14" x14ac:dyDescent="0.3"/>
    <row r="296" s="1" customFormat="1" ht="14" x14ac:dyDescent="0.3"/>
    <row r="297" s="1" customFormat="1" ht="14" x14ac:dyDescent="0.3"/>
    <row r="298" s="1" customFormat="1" ht="14" x14ac:dyDescent="0.3"/>
    <row r="299" s="1" customFormat="1" ht="14" x14ac:dyDescent="0.3"/>
    <row r="300" s="1" customFormat="1" ht="14" x14ac:dyDescent="0.3"/>
    <row r="301" s="1" customFormat="1" ht="14" x14ac:dyDescent="0.3"/>
    <row r="302" s="1" customFormat="1" ht="14" x14ac:dyDescent="0.3"/>
    <row r="303" s="1" customFormat="1" ht="14" x14ac:dyDescent="0.3"/>
    <row r="304" s="1" customFormat="1" ht="14" x14ac:dyDescent="0.3"/>
    <row r="305" s="1" customFormat="1" ht="14" x14ac:dyDescent="0.3"/>
    <row r="306" s="1" customFormat="1" ht="14" x14ac:dyDescent="0.3"/>
    <row r="307" s="1" customFormat="1" ht="14" x14ac:dyDescent="0.3"/>
    <row r="308" s="1" customFormat="1" ht="14" x14ac:dyDescent="0.3"/>
    <row r="309" s="1" customFormat="1" ht="14" x14ac:dyDescent="0.3"/>
    <row r="310" s="1" customFormat="1" ht="14" x14ac:dyDescent="0.3"/>
    <row r="311" s="1" customFormat="1" ht="14" x14ac:dyDescent="0.3"/>
    <row r="312" s="1" customFormat="1" ht="14" x14ac:dyDescent="0.3"/>
    <row r="313" s="1" customFormat="1" ht="14" x14ac:dyDescent="0.3"/>
    <row r="314" s="1" customFormat="1" ht="14" x14ac:dyDescent="0.3"/>
    <row r="315" s="1" customFormat="1" ht="14" x14ac:dyDescent="0.3"/>
    <row r="316" s="1" customFormat="1" ht="14" x14ac:dyDescent="0.3"/>
    <row r="317" s="1" customFormat="1" ht="14" x14ac:dyDescent="0.3"/>
    <row r="318" s="1" customFormat="1" ht="14" x14ac:dyDescent="0.3"/>
    <row r="319" s="1" customFormat="1" ht="14" x14ac:dyDescent="0.3"/>
    <row r="320" s="1" customFormat="1" ht="14" x14ac:dyDescent="0.3"/>
    <row r="321" s="1" customFormat="1" ht="14" x14ac:dyDescent="0.3"/>
    <row r="322" s="1" customFormat="1" ht="14" x14ac:dyDescent="0.3"/>
    <row r="323" s="1" customFormat="1" ht="14" x14ac:dyDescent="0.3"/>
    <row r="324" s="1" customFormat="1" ht="14" x14ac:dyDescent="0.3"/>
    <row r="325" s="1" customFormat="1" ht="14" x14ac:dyDescent="0.3"/>
    <row r="326" s="1" customFormat="1" ht="14" x14ac:dyDescent="0.3"/>
    <row r="327" s="1" customFormat="1" ht="14" x14ac:dyDescent="0.3"/>
    <row r="328" s="1" customFormat="1" ht="14" x14ac:dyDescent="0.3"/>
    <row r="329" s="1" customFormat="1" ht="14" x14ac:dyDescent="0.3"/>
    <row r="330" s="1" customFormat="1" ht="14" x14ac:dyDescent="0.3"/>
    <row r="331" s="1" customFormat="1" ht="14" x14ac:dyDescent="0.3"/>
    <row r="332" s="1" customFormat="1" ht="14" x14ac:dyDescent="0.3"/>
    <row r="333" s="1" customFormat="1" ht="14" x14ac:dyDescent="0.3"/>
    <row r="334" s="1" customFormat="1" ht="14" x14ac:dyDescent="0.3"/>
    <row r="335" s="1" customFormat="1" ht="14" x14ac:dyDescent="0.3"/>
    <row r="336" s="1" customFormat="1" ht="14" x14ac:dyDescent="0.3"/>
    <row r="337" s="1" customFormat="1" ht="14" x14ac:dyDescent="0.3"/>
    <row r="338" s="1" customFormat="1" ht="14" x14ac:dyDescent="0.3"/>
    <row r="339" s="1" customFormat="1" ht="14" x14ac:dyDescent="0.3"/>
    <row r="340" s="1" customFormat="1" ht="14" x14ac:dyDescent="0.3"/>
    <row r="341" s="1" customFormat="1" ht="14" x14ac:dyDescent="0.3"/>
    <row r="342" s="1" customFormat="1" ht="14" x14ac:dyDescent="0.3"/>
    <row r="343" s="1" customFormat="1" ht="14" x14ac:dyDescent="0.3"/>
    <row r="344" s="1" customFormat="1" ht="14" x14ac:dyDescent="0.3"/>
    <row r="345" s="1" customFormat="1" ht="14" x14ac:dyDescent="0.3"/>
    <row r="346" s="1" customFormat="1" ht="14" x14ac:dyDescent="0.3"/>
    <row r="347" s="1" customFormat="1" ht="14" x14ac:dyDescent="0.3"/>
    <row r="348" s="1" customFormat="1" ht="14" x14ac:dyDescent="0.3"/>
    <row r="349" s="1" customFormat="1" ht="14" x14ac:dyDescent="0.3"/>
    <row r="350" s="1" customFormat="1" ht="14" x14ac:dyDescent="0.3"/>
    <row r="351" s="1" customFormat="1" ht="14" x14ac:dyDescent="0.3"/>
    <row r="352" s="1" customFormat="1" ht="14" x14ac:dyDescent="0.3"/>
    <row r="353" s="1" customFormat="1" ht="14" x14ac:dyDescent="0.3"/>
    <row r="354" s="1" customFormat="1" ht="14" x14ac:dyDescent="0.3"/>
    <row r="355" s="1" customFormat="1" ht="14" x14ac:dyDescent="0.3"/>
    <row r="356" s="1" customFormat="1" ht="14" x14ac:dyDescent="0.3"/>
    <row r="357" s="1" customFormat="1" ht="14" x14ac:dyDescent="0.3"/>
    <row r="358" s="1" customFormat="1" ht="14" x14ac:dyDescent="0.3"/>
    <row r="359" s="1" customFormat="1" ht="14" x14ac:dyDescent="0.3"/>
    <row r="360" s="1" customFormat="1" ht="14" x14ac:dyDescent="0.3"/>
    <row r="361" s="1" customFormat="1" ht="14" x14ac:dyDescent="0.3"/>
    <row r="362" s="1" customFormat="1" ht="14" x14ac:dyDescent="0.3"/>
    <row r="363" s="1" customFormat="1" ht="14" x14ac:dyDescent="0.3"/>
    <row r="364" s="1" customFormat="1" ht="14" x14ac:dyDescent="0.3"/>
    <row r="365" s="1" customFormat="1" ht="14" x14ac:dyDescent="0.3"/>
    <row r="366" s="1" customFormat="1" ht="14" x14ac:dyDescent="0.3"/>
    <row r="367" s="1" customFormat="1" ht="14" x14ac:dyDescent="0.3"/>
    <row r="368" s="1" customFormat="1" ht="14" x14ac:dyDescent="0.3"/>
    <row r="369" s="1" customFormat="1" ht="14" x14ac:dyDescent="0.3"/>
    <row r="370" s="1" customFormat="1" ht="14" x14ac:dyDescent="0.3"/>
    <row r="371" s="1" customFormat="1" ht="14" x14ac:dyDescent="0.3"/>
    <row r="372" s="1" customFormat="1" ht="14" x14ac:dyDescent="0.3"/>
    <row r="373" s="1" customFormat="1" ht="14" x14ac:dyDescent="0.3"/>
    <row r="374" s="1" customFormat="1" ht="14" x14ac:dyDescent="0.3"/>
    <row r="375" s="1" customFormat="1" ht="14" x14ac:dyDescent="0.3"/>
    <row r="376" s="1" customFormat="1" ht="14" x14ac:dyDescent="0.3"/>
    <row r="377" s="1" customFormat="1" ht="14" x14ac:dyDescent="0.3"/>
    <row r="378" s="1" customFormat="1" ht="14" x14ac:dyDescent="0.3"/>
    <row r="379" s="1" customFormat="1" ht="14" x14ac:dyDescent="0.3"/>
    <row r="380" s="1" customFormat="1" ht="14" x14ac:dyDescent="0.3"/>
    <row r="381" s="1" customFormat="1" ht="14" x14ac:dyDescent="0.3"/>
    <row r="382" s="1" customFormat="1" ht="14" x14ac:dyDescent="0.3"/>
    <row r="383" s="1" customFormat="1" ht="14" x14ac:dyDescent="0.3"/>
    <row r="384" s="1" customFormat="1" ht="14" x14ac:dyDescent="0.3"/>
    <row r="385" s="1" customFormat="1" ht="14" x14ac:dyDescent="0.3"/>
    <row r="386" s="1" customFormat="1" ht="14" x14ac:dyDescent="0.3"/>
    <row r="387" s="1" customFormat="1" ht="14" x14ac:dyDescent="0.3"/>
    <row r="388" s="1" customFormat="1" ht="14" x14ac:dyDescent="0.3"/>
    <row r="389" s="1" customFormat="1" ht="14" x14ac:dyDescent="0.3"/>
    <row r="390" s="1" customFormat="1" ht="14" x14ac:dyDescent="0.3"/>
    <row r="391" s="1" customFormat="1" ht="14" x14ac:dyDescent="0.3"/>
    <row r="392" s="1" customFormat="1" ht="14" x14ac:dyDescent="0.3"/>
    <row r="393" s="1" customFormat="1" ht="14" x14ac:dyDescent="0.3"/>
    <row r="394" s="1" customFormat="1" ht="14" x14ac:dyDescent="0.3"/>
    <row r="395" s="1" customFormat="1" ht="14" x14ac:dyDescent="0.3"/>
    <row r="396" s="1" customFormat="1" ht="14" x14ac:dyDescent="0.3"/>
    <row r="397" s="1" customFormat="1" ht="14" x14ac:dyDescent="0.3"/>
    <row r="398" s="1" customFormat="1" ht="14" x14ac:dyDescent="0.3"/>
    <row r="399" s="1" customFormat="1" ht="14" x14ac:dyDescent="0.3"/>
    <row r="400" s="1" customFormat="1" ht="14" x14ac:dyDescent="0.3"/>
    <row r="401" s="1" customFormat="1" ht="14" x14ac:dyDescent="0.3"/>
    <row r="402" s="1" customFormat="1" ht="14" x14ac:dyDescent="0.3"/>
    <row r="403" s="1" customFormat="1" ht="14" x14ac:dyDescent="0.3"/>
    <row r="404" s="1" customFormat="1" ht="14" x14ac:dyDescent="0.3"/>
    <row r="405" s="1" customFormat="1" ht="14" x14ac:dyDescent="0.3"/>
    <row r="406" s="1" customFormat="1" ht="14" x14ac:dyDescent="0.3"/>
    <row r="407" s="1" customFormat="1" ht="14" x14ac:dyDescent="0.3"/>
    <row r="408" s="1" customFormat="1" ht="14" x14ac:dyDescent="0.3"/>
    <row r="409" s="1" customFormat="1" ht="14" x14ac:dyDescent="0.3"/>
    <row r="410" s="1" customFormat="1" ht="14" x14ac:dyDescent="0.3"/>
    <row r="411" s="1" customFormat="1" ht="14" x14ac:dyDescent="0.3"/>
    <row r="412" s="1" customFormat="1" ht="14" x14ac:dyDescent="0.3"/>
    <row r="413" s="1" customFormat="1" ht="14" x14ac:dyDescent="0.3"/>
    <row r="414" s="1" customFormat="1" ht="14" x14ac:dyDescent="0.3"/>
    <row r="415" s="1" customFormat="1" ht="14" x14ac:dyDescent="0.3"/>
    <row r="416" s="1" customFormat="1" ht="14" x14ac:dyDescent="0.3"/>
    <row r="417" s="1" customFormat="1" ht="14" x14ac:dyDescent="0.3"/>
    <row r="418" s="1" customFormat="1" ht="14" x14ac:dyDescent="0.3"/>
    <row r="419" s="1" customFormat="1" ht="14" x14ac:dyDescent="0.3"/>
    <row r="420" s="1" customFormat="1" ht="14" x14ac:dyDescent="0.3"/>
    <row r="421" s="1" customFormat="1" ht="14" x14ac:dyDescent="0.3"/>
    <row r="422" s="1" customFormat="1" ht="14" x14ac:dyDescent="0.3"/>
    <row r="423" s="1" customFormat="1" ht="14" x14ac:dyDescent="0.3"/>
    <row r="424" s="1" customFormat="1" ht="14" x14ac:dyDescent="0.3"/>
    <row r="425" s="1" customFormat="1" ht="14" x14ac:dyDescent="0.3"/>
    <row r="426" s="1" customFormat="1" ht="14" x14ac:dyDescent="0.3"/>
    <row r="427" s="1" customFormat="1" ht="14" x14ac:dyDescent="0.3"/>
    <row r="428" s="1" customFormat="1" ht="14" x14ac:dyDescent="0.3"/>
    <row r="429" s="1" customFormat="1" ht="14" x14ac:dyDescent="0.3"/>
    <row r="430" s="1" customFormat="1" ht="14" x14ac:dyDescent="0.3"/>
    <row r="431" s="1" customFormat="1" ht="14" x14ac:dyDescent="0.3"/>
    <row r="432" s="1" customFormat="1" ht="14" x14ac:dyDescent="0.3"/>
    <row r="433" s="1" customFormat="1" ht="14" x14ac:dyDescent="0.3"/>
    <row r="434" s="1" customFormat="1" ht="14" x14ac:dyDescent="0.3"/>
    <row r="435" s="1" customFormat="1" ht="14" x14ac:dyDescent="0.3"/>
    <row r="436" s="1" customFormat="1" ht="14" x14ac:dyDescent="0.3"/>
    <row r="437" s="1" customFormat="1" ht="14" x14ac:dyDescent="0.3"/>
    <row r="438" s="1" customFormat="1" ht="14" x14ac:dyDescent="0.3"/>
    <row r="439" s="1" customFormat="1" ht="14" x14ac:dyDescent="0.3"/>
    <row r="440" s="1" customFormat="1" ht="14" x14ac:dyDescent="0.3"/>
    <row r="441" s="1" customFormat="1" ht="14" x14ac:dyDescent="0.3"/>
    <row r="442" s="1" customFormat="1" ht="14" x14ac:dyDescent="0.3"/>
    <row r="443" s="1" customFormat="1" ht="14" x14ac:dyDescent="0.3"/>
    <row r="444" s="1" customFormat="1" ht="14" x14ac:dyDescent="0.3"/>
    <row r="445" s="1" customFormat="1" ht="14" x14ac:dyDescent="0.3"/>
    <row r="446" s="1" customFormat="1" ht="14" x14ac:dyDescent="0.3"/>
    <row r="447" s="1" customFormat="1" ht="14" x14ac:dyDescent="0.3"/>
    <row r="448" s="1" customFormat="1" ht="14" x14ac:dyDescent="0.3"/>
    <row r="449" s="1" customFormat="1" ht="14" x14ac:dyDescent="0.3"/>
    <row r="450" s="1" customFormat="1" ht="14" x14ac:dyDescent="0.3"/>
    <row r="451" s="1" customFormat="1" ht="14" x14ac:dyDescent="0.3"/>
    <row r="452" s="1" customFormat="1" ht="14" x14ac:dyDescent="0.3"/>
    <row r="453" s="1" customFormat="1" ht="14" x14ac:dyDescent="0.3"/>
    <row r="454" s="1" customFormat="1" ht="14" x14ac:dyDescent="0.3"/>
    <row r="455" s="1" customFormat="1" ht="14" x14ac:dyDescent="0.3"/>
    <row r="456" s="1" customFormat="1" ht="14" x14ac:dyDescent="0.3"/>
    <row r="457" s="1" customFormat="1" ht="14" x14ac:dyDescent="0.3"/>
    <row r="458" s="1" customFormat="1" ht="14" x14ac:dyDescent="0.3"/>
    <row r="459" s="1" customFormat="1" ht="14" x14ac:dyDescent="0.3"/>
    <row r="460" s="1" customFormat="1" ht="14" x14ac:dyDescent="0.3"/>
    <row r="461" s="1" customFormat="1" ht="14" x14ac:dyDescent="0.3"/>
    <row r="462" s="1" customFormat="1" ht="14" x14ac:dyDescent="0.3"/>
    <row r="463" s="1" customFormat="1" ht="14" x14ac:dyDescent="0.3"/>
    <row r="464" s="1" customFormat="1" ht="14" x14ac:dyDescent="0.3"/>
    <row r="465" s="1" customFormat="1" ht="14" x14ac:dyDescent="0.3"/>
    <row r="466" s="1" customFormat="1" ht="14" x14ac:dyDescent="0.3"/>
    <row r="467" s="1" customFormat="1" ht="14" x14ac:dyDescent="0.3"/>
    <row r="468" s="1" customFormat="1" ht="14" x14ac:dyDescent="0.3"/>
    <row r="469" s="1" customFormat="1" ht="14" x14ac:dyDescent="0.3"/>
    <row r="470" s="1" customFormat="1" ht="14" x14ac:dyDescent="0.3"/>
    <row r="471" s="1" customFormat="1" ht="14" x14ac:dyDescent="0.3"/>
    <row r="472" s="1" customFormat="1" ht="14" x14ac:dyDescent="0.3"/>
    <row r="473" s="1" customFormat="1" ht="14" x14ac:dyDescent="0.3"/>
    <row r="474" s="1" customFormat="1" ht="14" x14ac:dyDescent="0.3"/>
    <row r="475" s="1" customFormat="1" ht="14" x14ac:dyDescent="0.3"/>
    <row r="476" s="1" customFormat="1" ht="14" x14ac:dyDescent="0.3"/>
    <row r="477" s="1" customFormat="1" ht="14" x14ac:dyDescent="0.3"/>
    <row r="478" s="1" customFormat="1" ht="14" x14ac:dyDescent="0.3"/>
    <row r="479" s="1" customFormat="1" ht="14" x14ac:dyDescent="0.3"/>
    <row r="480" s="1" customFormat="1" ht="14" x14ac:dyDescent="0.3"/>
    <row r="481" s="1" customFormat="1" ht="14" x14ac:dyDescent="0.3"/>
    <row r="482" s="1" customFormat="1" ht="14" x14ac:dyDescent="0.3"/>
    <row r="483" s="1" customFormat="1" ht="14" x14ac:dyDescent="0.3"/>
    <row r="484" s="1" customFormat="1" ht="14" x14ac:dyDescent="0.3"/>
    <row r="485" s="1" customFormat="1" ht="14" x14ac:dyDescent="0.3"/>
    <row r="486" s="1" customFormat="1" ht="14" x14ac:dyDescent="0.3"/>
    <row r="487" s="1" customFormat="1" ht="14" x14ac:dyDescent="0.3"/>
    <row r="488" s="1" customFormat="1" ht="14" x14ac:dyDescent="0.3"/>
    <row r="489" s="1" customFormat="1" ht="14" x14ac:dyDescent="0.3"/>
    <row r="490" s="1" customFormat="1" ht="14" x14ac:dyDescent="0.3"/>
    <row r="491" s="1" customFormat="1" ht="14" x14ac:dyDescent="0.3"/>
    <row r="492" s="1" customFormat="1" ht="14" x14ac:dyDescent="0.3"/>
    <row r="493" s="1" customFormat="1" ht="14" x14ac:dyDescent="0.3"/>
    <row r="494" s="1" customFormat="1" ht="14" x14ac:dyDescent="0.3"/>
    <row r="495" s="1" customFormat="1" ht="14" x14ac:dyDescent="0.3"/>
    <row r="496" s="1" customFormat="1" ht="14" x14ac:dyDescent="0.3"/>
    <row r="497" s="1" customFormat="1" ht="14" x14ac:dyDescent="0.3"/>
    <row r="498" s="1" customFormat="1" ht="14" x14ac:dyDescent="0.3"/>
    <row r="499" s="1" customFormat="1" ht="14" x14ac:dyDescent="0.3"/>
    <row r="500" s="1" customFormat="1" ht="14" x14ac:dyDescent="0.3"/>
    <row r="501" s="1" customFormat="1" ht="14" x14ac:dyDescent="0.3"/>
    <row r="502" s="1" customFormat="1" ht="14" x14ac:dyDescent="0.3"/>
    <row r="503" s="1" customFormat="1" ht="14" x14ac:dyDescent="0.3"/>
    <row r="504" s="1" customFormat="1" ht="14" x14ac:dyDescent="0.3"/>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workbookViewId="0">
      <selection activeCell="C12" sqref="C12"/>
    </sheetView>
  </sheetViews>
  <sheetFormatPr defaultRowHeight="14.5" x14ac:dyDescent="0.35"/>
  <cols>
    <col min="1" max="1" width="20.08984375" style="6" customWidth="1"/>
    <col min="2" max="16384" width="8.7265625" style="6"/>
  </cols>
  <sheetData>
    <row r="1" spans="1:11" ht="28" x14ac:dyDescent="0.35">
      <c r="A1" s="154" t="s">
        <v>29</v>
      </c>
      <c r="B1" s="155" t="s">
        <v>36</v>
      </c>
      <c r="C1" s="155" t="s">
        <v>38</v>
      </c>
      <c r="D1" s="155" t="s">
        <v>2</v>
      </c>
      <c r="E1" s="155" t="s">
        <v>4</v>
      </c>
      <c r="F1" s="155" t="s">
        <v>3</v>
      </c>
      <c r="G1" s="155" t="s">
        <v>439</v>
      </c>
      <c r="H1" s="155" t="s">
        <v>440</v>
      </c>
      <c r="I1" s="155" t="s">
        <v>5</v>
      </c>
      <c r="J1" s="155" t="s">
        <v>7</v>
      </c>
      <c r="K1" s="155" t="s">
        <v>819</v>
      </c>
    </row>
    <row r="2" spans="1:11" s="8" customFormat="1" ht="15" customHeight="1" x14ac:dyDescent="0.35">
      <c r="A2" s="153" t="s">
        <v>205</v>
      </c>
      <c r="B2" s="156">
        <v>1</v>
      </c>
      <c r="C2" s="156">
        <v>5</v>
      </c>
      <c r="D2" s="156">
        <v>5</v>
      </c>
      <c r="E2" s="156">
        <v>5</v>
      </c>
      <c r="F2" s="156">
        <v>5</v>
      </c>
      <c r="G2" s="156">
        <v>5</v>
      </c>
      <c r="H2" s="156">
        <v>5</v>
      </c>
      <c r="I2" s="156">
        <v>5</v>
      </c>
      <c r="J2" s="156">
        <v>2</v>
      </c>
      <c r="K2" s="156">
        <v>1</v>
      </c>
    </row>
    <row r="3" spans="1:11" s="8" customFormat="1" ht="15" customHeight="1" x14ac:dyDescent="0.35">
      <c r="A3" s="153" t="s">
        <v>72</v>
      </c>
      <c r="B3" s="156">
        <v>5</v>
      </c>
      <c r="C3" s="156">
        <v>5</v>
      </c>
      <c r="D3" s="156">
        <v>6</v>
      </c>
      <c r="E3" s="156">
        <v>5</v>
      </c>
      <c r="F3" s="156">
        <v>5</v>
      </c>
      <c r="G3" s="156">
        <v>5</v>
      </c>
      <c r="H3" s="156">
        <v>6</v>
      </c>
      <c r="I3" s="156">
        <v>6</v>
      </c>
      <c r="J3" s="156">
        <v>6</v>
      </c>
      <c r="K3" s="156">
        <v>5</v>
      </c>
    </row>
    <row r="4" spans="1:11" s="8" customFormat="1" ht="15" customHeight="1" x14ac:dyDescent="0.35">
      <c r="A4" s="153" t="s">
        <v>80</v>
      </c>
      <c r="B4" s="156">
        <v>8</v>
      </c>
      <c r="C4" s="156">
        <v>8</v>
      </c>
      <c r="D4" s="156">
        <v>12</v>
      </c>
      <c r="E4" s="156">
        <v>5</v>
      </c>
      <c r="F4" s="156">
        <v>8</v>
      </c>
      <c r="G4" s="156">
        <v>8</v>
      </c>
      <c r="H4" s="156">
        <v>10</v>
      </c>
      <c r="I4" s="156">
        <v>9</v>
      </c>
      <c r="J4" s="156">
        <v>4</v>
      </c>
      <c r="K4" s="156">
        <v>4</v>
      </c>
    </row>
    <row r="5" spans="1:11" s="8" customFormat="1" ht="15" customHeight="1" x14ac:dyDescent="0.35">
      <c r="A5" s="153" t="s">
        <v>73</v>
      </c>
      <c r="B5" s="156">
        <v>3</v>
      </c>
      <c r="C5" s="156">
        <v>4</v>
      </c>
      <c r="D5" s="156">
        <v>5</v>
      </c>
      <c r="E5" s="156">
        <v>2</v>
      </c>
      <c r="F5" s="156">
        <v>3</v>
      </c>
      <c r="G5" s="156">
        <v>3</v>
      </c>
      <c r="H5" s="156">
        <v>5</v>
      </c>
      <c r="I5" s="156">
        <v>5</v>
      </c>
      <c r="J5" s="156">
        <v>4</v>
      </c>
      <c r="K5" s="156">
        <v>1</v>
      </c>
    </row>
    <row r="6" spans="1:11" s="8" customFormat="1" ht="15" customHeight="1" x14ac:dyDescent="0.35">
      <c r="A6" s="153" t="s">
        <v>964</v>
      </c>
      <c r="B6" s="156">
        <v>5</v>
      </c>
      <c r="C6" s="156">
        <v>6</v>
      </c>
      <c r="D6" s="156">
        <v>6</v>
      </c>
      <c r="E6" s="156">
        <v>5</v>
      </c>
      <c r="F6" s="156">
        <v>6</v>
      </c>
      <c r="G6" s="156">
        <v>6</v>
      </c>
      <c r="H6" s="156">
        <v>4</v>
      </c>
      <c r="I6" s="156">
        <v>5</v>
      </c>
      <c r="J6" s="156">
        <v>4</v>
      </c>
      <c r="K6" s="156">
        <v>5</v>
      </c>
    </row>
    <row r="7" spans="1:11" s="8" customFormat="1" ht="15" customHeight="1" x14ac:dyDescent="0.35">
      <c r="A7" s="153" t="s">
        <v>85</v>
      </c>
      <c r="B7" s="156">
        <v>5</v>
      </c>
      <c r="C7" s="156">
        <v>4</v>
      </c>
      <c r="D7" s="156">
        <v>7</v>
      </c>
      <c r="E7" s="156">
        <v>7</v>
      </c>
      <c r="F7" s="156">
        <v>8</v>
      </c>
      <c r="G7" s="156">
        <v>9</v>
      </c>
      <c r="H7" s="156">
        <v>8</v>
      </c>
      <c r="I7" s="156">
        <v>8</v>
      </c>
      <c r="J7" s="156">
        <v>7</v>
      </c>
      <c r="K7" s="156">
        <v>5</v>
      </c>
    </row>
    <row r="9" spans="1:11" x14ac:dyDescent="0.35">
      <c r="A9" s="7" t="s">
        <v>836</v>
      </c>
    </row>
  </sheetData>
  <conditionalFormatting sqref="B4:K7">
    <cfRule type="cellIs" dxfId="5" priority="39" operator="greaterThanOrEqual">
      <formula>3</formula>
    </cfRule>
    <cfRule type="cellIs" dxfId="4" priority="41" operator="between">
      <formula>1</formula>
      <formula>2</formula>
    </cfRule>
  </conditionalFormatting>
  <conditionalFormatting sqref="B2:K3">
    <cfRule type="cellIs" dxfId="3" priority="1" operator="greaterThanOrEqual">
      <formula>3</formula>
    </cfRule>
    <cfRule type="cellIs" dxfId="2" priority="2" operator="between">
      <formula>1</formula>
      <formula>2</formula>
    </cfRule>
  </conditionalFormatting>
  <pageMargins left="0.7" right="0.7" top="0.75" bottom="0.75"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zoomScale="70" zoomScaleNormal="70" workbookViewId="0">
      <pane xSplit="1" ySplit="1" topLeftCell="B2" activePane="bottomRight" state="frozen"/>
      <selection pane="topRight" activeCell="B1" sqref="B1"/>
      <selection pane="bottomLeft" activeCell="A2" sqref="A2"/>
      <selection pane="bottomRight" activeCell="K18" sqref="K18"/>
    </sheetView>
  </sheetViews>
  <sheetFormatPr defaultRowHeight="14.5" x14ac:dyDescent="0.35"/>
  <cols>
    <col min="1" max="1" width="16" style="6" customWidth="1"/>
    <col min="2" max="16384" width="8.7265625" style="6"/>
  </cols>
  <sheetData>
    <row r="1" spans="1:34" x14ac:dyDescent="0.35">
      <c r="A1" s="157" t="s">
        <v>29</v>
      </c>
      <c r="B1" s="387" t="s">
        <v>36</v>
      </c>
      <c r="C1" s="387"/>
      <c r="D1" s="387"/>
      <c r="E1" s="387" t="s">
        <v>38</v>
      </c>
      <c r="F1" s="387"/>
      <c r="G1" s="387"/>
      <c r="H1" s="387" t="s">
        <v>2</v>
      </c>
      <c r="I1" s="387"/>
      <c r="J1" s="387"/>
      <c r="K1" s="387" t="s">
        <v>3</v>
      </c>
      <c r="L1" s="387"/>
      <c r="M1" s="387"/>
      <c r="N1" s="387" t="s">
        <v>439</v>
      </c>
      <c r="O1" s="387"/>
      <c r="P1" s="387"/>
      <c r="Q1" s="387" t="s">
        <v>4</v>
      </c>
      <c r="R1" s="387"/>
      <c r="S1" s="387"/>
      <c r="T1" s="387" t="s">
        <v>440</v>
      </c>
      <c r="U1" s="387"/>
      <c r="V1" s="387"/>
      <c r="W1" s="387" t="s">
        <v>5</v>
      </c>
      <c r="X1" s="387"/>
      <c r="Y1" s="387"/>
      <c r="Z1" s="387" t="s">
        <v>7</v>
      </c>
      <c r="AA1" s="387"/>
      <c r="AB1" s="387"/>
      <c r="AC1" s="387" t="s">
        <v>819</v>
      </c>
      <c r="AD1" s="387"/>
      <c r="AE1" s="387"/>
      <c r="AF1" s="387" t="s">
        <v>442</v>
      </c>
      <c r="AG1" s="387"/>
      <c r="AH1" s="387"/>
    </row>
    <row r="2" spans="1:34" x14ac:dyDescent="0.35">
      <c r="A2" s="157"/>
      <c r="B2" s="158" t="s">
        <v>443</v>
      </c>
      <c r="C2" s="159" t="s">
        <v>444</v>
      </c>
      <c r="D2" s="159" t="s">
        <v>445</v>
      </c>
      <c r="E2" s="159" t="s">
        <v>443</v>
      </c>
      <c r="F2" s="159" t="s">
        <v>444</v>
      </c>
      <c r="G2" s="159" t="s">
        <v>445</v>
      </c>
      <c r="H2" s="159" t="s">
        <v>443</v>
      </c>
      <c r="I2" s="159" t="s">
        <v>444</v>
      </c>
      <c r="J2" s="159" t="s">
        <v>445</v>
      </c>
      <c r="K2" s="159" t="s">
        <v>443</v>
      </c>
      <c r="L2" s="159" t="s">
        <v>444</v>
      </c>
      <c r="M2" s="159" t="s">
        <v>445</v>
      </c>
      <c r="N2" s="159" t="s">
        <v>443</v>
      </c>
      <c r="O2" s="159" t="s">
        <v>444</v>
      </c>
      <c r="P2" s="159" t="s">
        <v>445</v>
      </c>
      <c r="Q2" s="159" t="s">
        <v>443</v>
      </c>
      <c r="R2" s="159" t="s">
        <v>444</v>
      </c>
      <c r="S2" s="159" t="s">
        <v>445</v>
      </c>
      <c r="T2" s="159" t="s">
        <v>443</v>
      </c>
      <c r="U2" s="159" t="s">
        <v>444</v>
      </c>
      <c r="V2" s="159" t="s">
        <v>445</v>
      </c>
      <c r="W2" s="158" t="s">
        <v>443</v>
      </c>
      <c r="X2" s="159" t="s">
        <v>444</v>
      </c>
      <c r="Y2" s="159" t="s">
        <v>445</v>
      </c>
      <c r="Z2" s="159" t="s">
        <v>443</v>
      </c>
      <c r="AA2" s="159" t="s">
        <v>444</v>
      </c>
      <c r="AB2" s="159" t="s">
        <v>445</v>
      </c>
      <c r="AC2" s="159" t="s">
        <v>443</v>
      </c>
      <c r="AD2" s="159" t="s">
        <v>444</v>
      </c>
      <c r="AE2" s="159" t="s">
        <v>445</v>
      </c>
      <c r="AF2" s="159" t="s">
        <v>443</v>
      </c>
      <c r="AG2" s="159" t="s">
        <v>444</v>
      </c>
      <c r="AH2" s="159" t="s">
        <v>445</v>
      </c>
    </row>
    <row r="3" spans="1:34" x14ac:dyDescent="0.35">
      <c r="A3" s="153" t="s">
        <v>205</v>
      </c>
      <c r="B3" s="279">
        <v>125</v>
      </c>
      <c r="C3" s="279">
        <v>125</v>
      </c>
      <c r="D3" s="280">
        <v>0</v>
      </c>
      <c r="E3" s="279">
        <v>75</v>
      </c>
      <c r="F3" s="279">
        <v>75</v>
      </c>
      <c r="G3" s="280">
        <v>0</v>
      </c>
      <c r="H3" s="279">
        <v>100</v>
      </c>
      <c r="I3" s="279">
        <v>100</v>
      </c>
      <c r="J3" s="280">
        <v>0</v>
      </c>
      <c r="K3" s="279">
        <v>3000</v>
      </c>
      <c r="L3" s="279">
        <v>3000</v>
      </c>
      <c r="M3" s="280">
        <v>0</v>
      </c>
      <c r="N3" s="279">
        <v>300</v>
      </c>
      <c r="O3" s="279">
        <v>300</v>
      </c>
      <c r="P3" s="280">
        <v>0</v>
      </c>
      <c r="Q3" s="279">
        <v>125</v>
      </c>
      <c r="R3" s="279">
        <v>125</v>
      </c>
      <c r="S3" s="280">
        <v>0</v>
      </c>
      <c r="T3" s="279">
        <v>1500</v>
      </c>
      <c r="U3" s="279">
        <v>1500</v>
      </c>
      <c r="V3" s="280">
        <v>0</v>
      </c>
      <c r="W3" s="279">
        <v>200</v>
      </c>
      <c r="X3" s="279">
        <v>200</v>
      </c>
      <c r="Y3" s="280">
        <v>0</v>
      </c>
      <c r="Z3" s="279">
        <v>1500</v>
      </c>
      <c r="AA3" s="279">
        <v>1500</v>
      </c>
      <c r="AB3" s="280">
        <v>0</v>
      </c>
      <c r="AC3" s="279">
        <v>80</v>
      </c>
      <c r="AD3" s="279">
        <v>80</v>
      </c>
      <c r="AE3" s="280">
        <v>0</v>
      </c>
      <c r="AF3" s="158">
        <f>SUM(B3,E3,H3,K3,N3,Q3,T3,W3,Z3,AC3)</f>
        <v>7005</v>
      </c>
      <c r="AG3" s="158">
        <f>SUM(C3,F3,I3,L3,O3,R3,U3,X3,AA3,AD3)</f>
        <v>7005</v>
      </c>
      <c r="AH3" s="280">
        <f>(AG3-AF3)/AF3</f>
        <v>0</v>
      </c>
    </row>
    <row r="4" spans="1:34" x14ac:dyDescent="0.35">
      <c r="A4" s="153" t="s">
        <v>72</v>
      </c>
      <c r="B4" s="279">
        <v>200</v>
      </c>
      <c r="C4" s="279">
        <v>250</v>
      </c>
      <c r="D4" s="280">
        <v>0.25</v>
      </c>
      <c r="E4" s="279">
        <v>150</v>
      </c>
      <c r="F4" s="279">
        <v>175</v>
      </c>
      <c r="G4" s="280">
        <v>0.16666666666666671</v>
      </c>
      <c r="H4" s="279">
        <v>300</v>
      </c>
      <c r="I4" s="279">
        <v>300</v>
      </c>
      <c r="J4" s="280">
        <v>0</v>
      </c>
      <c r="K4" s="279">
        <v>1500</v>
      </c>
      <c r="L4" s="279">
        <v>1500</v>
      </c>
      <c r="M4" s="280">
        <v>0</v>
      </c>
      <c r="N4" s="279">
        <v>200</v>
      </c>
      <c r="O4" s="279">
        <v>250</v>
      </c>
      <c r="P4" s="280">
        <v>0.25</v>
      </c>
      <c r="Q4" s="279">
        <v>100</v>
      </c>
      <c r="R4" s="279">
        <v>100</v>
      </c>
      <c r="S4" s="280">
        <v>0</v>
      </c>
      <c r="T4" s="279">
        <v>2000</v>
      </c>
      <c r="U4" s="279">
        <v>2000</v>
      </c>
      <c r="V4" s="280">
        <v>0</v>
      </c>
      <c r="W4" s="279">
        <v>200</v>
      </c>
      <c r="X4" s="279">
        <v>200</v>
      </c>
      <c r="Y4" s="280">
        <v>0</v>
      </c>
      <c r="Z4" s="279">
        <v>1500</v>
      </c>
      <c r="AA4" s="279">
        <v>1500</v>
      </c>
      <c r="AB4" s="280">
        <v>0</v>
      </c>
      <c r="AC4" s="279">
        <v>100</v>
      </c>
      <c r="AD4" s="279">
        <v>100</v>
      </c>
      <c r="AE4" s="280">
        <v>0</v>
      </c>
      <c r="AF4" s="158">
        <f t="shared" ref="AF4:AF8" si="0">SUM(B4,E4,H4,K4,N4,Q4,T4,W4,Z4,AC4)</f>
        <v>6250</v>
      </c>
      <c r="AG4" s="158">
        <f t="shared" ref="AG4:AG8" si="1">SUM(C4,F4,I4,L4,O4,R4,U4,X4,AA4,AD4)</f>
        <v>6375</v>
      </c>
      <c r="AH4" s="280">
        <f t="shared" ref="AH4:AH8" si="2">(AG4-AF4)/AF4</f>
        <v>0.02</v>
      </c>
    </row>
    <row r="5" spans="1:34" x14ac:dyDescent="0.35">
      <c r="A5" s="153" t="s">
        <v>80</v>
      </c>
      <c r="B5" s="279">
        <v>100</v>
      </c>
      <c r="C5" s="279">
        <v>200</v>
      </c>
      <c r="D5" s="280">
        <v>1</v>
      </c>
      <c r="E5" s="279">
        <v>200</v>
      </c>
      <c r="F5" s="279">
        <v>200</v>
      </c>
      <c r="G5" s="280">
        <v>0</v>
      </c>
      <c r="H5" s="279">
        <v>350</v>
      </c>
      <c r="I5" s="279">
        <v>350</v>
      </c>
      <c r="J5" s="280">
        <v>0</v>
      </c>
      <c r="K5" s="279">
        <v>3000</v>
      </c>
      <c r="L5" s="279">
        <v>3000</v>
      </c>
      <c r="M5" s="280">
        <v>0</v>
      </c>
      <c r="N5" s="279">
        <v>100</v>
      </c>
      <c r="O5" s="279">
        <v>200</v>
      </c>
      <c r="P5" s="280">
        <v>1</v>
      </c>
      <c r="Q5" s="279">
        <v>200</v>
      </c>
      <c r="R5" s="279">
        <v>200</v>
      </c>
      <c r="S5" s="280">
        <v>0</v>
      </c>
      <c r="T5" s="279">
        <v>1300</v>
      </c>
      <c r="U5" s="279">
        <v>1300</v>
      </c>
      <c r="V5" s="280">
        <v>0</v>
      </c>
      <c r="W5" s="279">
        <v>200</v>
      </c>
      <c r="X5" s="279">
        <v>200</v>
      </c>
      <c r="Y5" s="280">
        <v>0</v>
      </c>
      <c r="Z5" s="279">
        <v>800</v>
      </c>
      <c r="AA5" s="279">
        <v>850</v>
      </c>
      <c r="AB5" s="280">
        <v>6.25E-2</v>
      </c>
      <c r="AC5" s="279">
        <v>25</v>
      </c>
      <c r="AD5" s="279">
        <v>25</v>
      </c>
      <c r="AE5" s="280">
        <v>0</v>
      </c>
      <c r="AF5" s="158">
        <f t="shared" si="0"/>
        <v>6275</v>
      </c>
      <c r="AG5" s="158">
        <f t="shared" si="1"/>
        <v>6525</v>
      </c>
      <c r="AH5" s="280">
        <f t="shared" si="2"/>
        <v>3.9840637450199202E-2</v>
      </c>
    </row>
    <row r="6" spans="1:34" x14ac:dyDescent="0.35">
      <c r="A6" s="153" t="s">
        <v>73</v>
      </c>
      <c r="B6" s="279">
        <v>105</v>
      </c>
      <c r="C6" s="279">
        <v>175</v>
      </c>
      <c r="D6" s="280">
        <v>0.66666666666666663</v>
      </c>
      <c r="E6" s="279">
        <v>125</v>
      </c>
      <c r="F6" s="279">
        <v>200</v>
      </c>
      <c r="G6" s="280">
        <v>0.6</v>
      </c>
      <c r="H6" s="279">
        <v>300</v>
      </c>
      <c r="I6" s="279">
        <v>350</v>
      </c>
      <c r="J6" s="280">
        <v>0.16666666666666671</v>
      </c>
      <c r="K6" s="279">
        <v>4000</v>
      </c>
      <c r="L6" s="279">
        <v>4000</v>
      </c>
      <c r="M6" s="280">
        <v>0</v>
      </c>
      <c r="N6" s="279">
        <v>200</v>
      </c>
      <c r="O6" s="279">
        <v>350</v>
      </c>
      <c r="P6" s="280">
        <v>0.75</v>
      </c>
      <c r="Q6" s="279">
        <v>75</v>
      </c>
      <c r="R6" s="279">
        <v>112</v>
      </c>
      <c r="S6" s="280">
        <v>0.4933333333333334</v>
      </c>
      <c r="T6" s="279">
        <v>1200</v>
      </c>
      <c r="U6" s="279">
        <v>1400</v>
      </c>
      <c r="V6" s="280">
        <v>0.16666666666666671</v>
      </c>
      <c r="W6" s="279">
        <v>200</v>
      </c>
      <c r="X6" s="279">
        <v>200</v>
      </c>
      <c r="Y6" s="280">
        <v>0</v>
      </c>
      <c r="Z6" s="279">
        <v>700</v>
      </c>
      <c r="AA6" s="279">
        <v>800</v>
      </c>
      <c r="AB6" s="280">
        <v>0.1428571428571429</v>
      </c>
      <c r="AC6" s="279">
        <v>1500</v>
      </c>
      <c r="AD6" s="279">
        <v>1500</v>
      </c>
      <c r="AE6" s="280">
        <v>0</v>
      </c>
      <c r="AF6" s="158">
        <f t="shared" si="0"/>
        <v>8405</v>
      </c>
      <c r="AG6" s="158">
        <f t="shared" si="1"/>
        <v>9087</v>
      </c>
      <c r="AH6" s="280">
        <f t="shared" si="2"/>
        <v>8.1142177275431285E-2</v>
      </c>
    </row>
    <row r="7" spans="1:34" x14ac:dyDescent="0.35">
      <c r="A7" s="153" t="s">
        <v>964</v>
      </c>
      <c r="B7" s="279">
        <v>88</v>
      </c>
      <c r="C7" s="279">
        <v>88</v>
      </c>
      <c r="D7" s="280">
        <v>0</v>
      </c>
      <c r="E7" s="279">
        <v>75</v>
      </c>
      <c r="F7" s="279">
        <v>75</v>
      </c>
      <c r="G7" s="280">
        <v>0</v>
      </c>
      <c r="H7" s="279">
        <v>250</v>
      </c>
      <c r="I7" s="279">
        <v>350</v>
      </c>
      <c r="J7" s="280">
        <v>0.4</v>
      </c>
      <c r="K7" s="279">
        <v>1500</v>
      </c>
      <c r="L7" s="279">
        <v>1500</v>
      </c>
      <c r="M7" s="280">
        <v>0</v>
      </c>
      <c r="N7" s="279">
        <v>250</v>
      </c>
      <c r="O7" s="279">
        <v>250</v>
      </c>
      <c r="P7" s="280">
        <v>0</v>
      </c>
      <c r="Q7" s="279">
        <v>105</v>
      </c>
      <c r="R7" s="279">
        <v>225</v>
      </c>
      <c r="S7" s="280">
        <v>1.142857142857143</v>
      </c>
      <c r="T7" s="279">
        <v>1000</v>
      </c>
      <c r="U7" s="279">
        <v>2000</v>
      </c>
      <c r="V7" s="280">
        <v>1</v>
      </c>
      <c r="W7" s="279">
        <v>200</v>
      </c>
      <c r="X7" s="279">
        <v>250</v>
      </c>
      <c r="Y7" s="280">
        <v>0.25</v>
      </c>
      <c r="Z7" s="279">
        <v>1500</v>
      </c>
      <c r="AA7" s="279">
        <v>1500</v>
      </c>
      <c r="AB7" s="280">
        <v>0</v>
      </c>
      <c r="AC7" s="279">
        <v>25</v>
      </c>
      <c r="AD7" s="279">
        <v>50</v>
      </c>
      <c r="AE7" s="280">
        <v>1</v>
      </c>
      <c r="AF7" s="158">
        <f t="shared" si="0"/>
        <v>4993</v>
      </c>
      <c r="AG7" s="158">
        <f t="shared" si="1"/>
        <v>6288</v>
      </c>
      <c r="AH7" s="280">
        <f t="shared" si="2"/>
        <v>0.25936310835169235</v>
      </c>
    </row>
    <row r="8" spans="1:34" x14ac:dyDescent="0.35">
      <c r="A8" s="153" t="s">
        <v>85</v>
      </c>
      <c r="B8" s="279">
        <v>175</v>
      </c>
      <c r="C8" s="279">
        <v>262</v>
      </c>
      <c r="D8" s="280">
        <v>0.49714285714285722</v>
      </c>
      <c r="E8" s="279">
        <v>71</v>
      </c>
      <c r="F8" s="279">
        <v>88</v>
      </c>
      <c r="G8" s="280">
        <v>0.2394366197183099</v>
      </c>
      <c r="H8" s="279">
        <v>400</v>
      </c>
      <c r="I8" s="279">
        <v>750</v>
      </c>
      <c r="J8" s="280">
        <v>0.875</v>
      </c>
      <c r="K8" s="279">
        <v>1000</v>
      </c>
      <c r="L8" s="279">
        <v>2000</v>
      </c>
      <c r="M8" s="280">
        <v>1</v>
      </c>
      <c r="N8" s="279">
        <v>375</v>
      </c>
      <c r="O8" s="279">
        <v>437.5</v>
      </c>
      <c r="P8" s="280">
        <v>0.16666666666666671</v>
      </c>
      <c r="Q8" s="279">
        <v>112.5</v>
      </c>
      <c r="R8" s="279">
        <v>300</v>
      </c>
      <c r="S8" s="280">
        <v>1.666666666666667</v>
      </c>
      <c r="T8" s="279">
        <v>1500</v>
      </c>
      <c r="U8" s="279">
        <v>2000</v>
      </c>
      <c r="V8" s="280">
        <v>0.33333333333333331</v>
      </c>
      <c r="W8" s="279">
        <v>250</v>
      </c>
      <c r="X8" s="279">
        <v>250</v>
      </c>
      <c r="Y8" s="280">
        <v>0</v>
      </c>
      <c r="Z8" s="279">
        <v>1200</v>
      </c>
      <c r="AA8" s="279">
        <v>1500</v>
      </c>
      <c r="AB8" s="280">
        <v>0.25</v>
      </c>
      <c r="AC8" s="279">
        <v>9</v>
      </c>
      <c r="AD8" s="279">
        <v>25</v>
      </c>
      <c r="AE8" s="280">
        <v>1.7777777777777779</v>
      </c>
      <c r="AF8" s="158">
        <f t="shared" si="0"/>
        <v>5092.5</v>
      </c>
      <c r="AG8" s="158">
        <f t="shared" si="1"/>
        <v>7612.5</v>
      </c>
      <c r="AH8" s="280">
        <f t="shared" si="2"/>
        <v>0.49484536082474229</v>
      </c>
    </row>
  </sheetData>
  <mergeCells count="11">
    <mergeCell ref="Z1:AB1"/>
    <mergeCell ref="AC1:AE1"/>
    <mergeCell ref="AF1:AH1"/>
    <mergeCell ref="B1:D1"/>
    <mergeCell ref="E1:G1"/>
    <mergeCell ref="H1:J1"/>
    <mergeCell ref="K1:M1"/>
    <mergeCell ref="N1:P1"/>
    <mergeCell ref="Q1:S1"/>
    <mergeCell ref="T1:V1"/>
    <mergeCell ref="W1:Y1"/>
  </mergeCells>
  <conditionalFormatting sqref="B2">
    <cfRule type="colorScale" priority="3371">
      <colorScale>
        <cfvo type="min"/>
        <cfvo type="percentile" val="50"/>
        <cfvo type="max"/>
        <color rgb="FF63BE7B"/>
        <color rgb="FFFFEB84"/>
        <color rgb="FFF8696B"/>
      </colorScale>
    </cfRule>
  </conditionalFormatting>
  <conditionalFormatting sqref="B2">
    <cfRule type="colorScale" priority="3372">
      <colorScale>
        <cfvo type="min"/>
        <cfvo type="percentile" val="50"/>
        <cfvo type="max"/>
        <color rgb="FFC6EFCE"/>
        <color rgb="FFFFEB9C"/>
        <color rgb="FFFFC7CE"/>
      </colorScale>
    </cfRule>
  </conditionalFormatting>
  <conditionalFormatting sqref="W2">
    <cfRule type="colorScale" priority="1459">
      <colorScale>
        <cfvo type="min"/>
        <cfvo type="percentile" val="50"/>
        <cfvo type="max"/>
        <color rgb="FF63BE7B"/>
        <color rgb="FFFFEB84"/>
        <color rgb="FFF8696B"/>
      </colorScale>
    </cfRule>
  </conditionalFormatting>
  <conditionalFormatting sqref="W2">
    <cfRule type="colorScale" priority="1460">
      <colorScale>
        <cfvo type="min"/>
        <cfvo type="percentile" val="50"/>
        <cfvo type="max"/>
        <color rgb="FFC6EFCE"/>
        <color rgb="FFFFEB9C"/>
        <color rgb="FFFFC7CE"/>
      </colorScale>
    </cfRule>
  </conditionalFormatting>
  <conditionalFormatting sqref="AA3:AA4">
    <cfRule type="colorScale" priority="23">
      <colorScale>
        <cfvo type="min"/>
        <cfvo type="percentile" val="50"/>
        <cfvo type="max"/>
        <color rgb="FF63BE7B"/>
        <color rgb="FFFFEB84"/>
        <color rgb="FFF8696B"/>
      </colorScale>
    </cfRule>
  </conditionalFormatting>
  <conditionalFormatting sqref="AA3:AA4">
    <cfRule type="colorScale" priority="24">
      <colorScale>
        <cfvo type="min"/>
        <cfvo type="percentile" val="50"/>
        <cfvo type="max"/>
        <color rgb="FFC6EFCE"/>
        <color rgb="FFFFEB9C"/>
        <color rgb="FFFFC7CE"/>
      </colorScale>
    </cfRule>
  </conditionalFormatting>
  <conditionalFormatting sqref="Z3:Z4">
    <cfRule type="colorScale" priority="21">
      <colorScale>
        <cfvo type="min"/>
        <cfvo type="percentile" val="50"/>
        <cfvo type="max"/>
        <color rgb="FF63BE7B"/>
        <color rgb="FFFFEB84"/>
        <color rgb="FFF8696B"/>
      </colorScale>
    </cfRule>
  </conditionalFormatting>
  <conditionalFormatting sqref="Z3:Z4">
    <cfRule type="colorScale" priority="22">
      <colorScale>
        <cfvo type="min"/>
        <cfvo type="percentile" val="50"/>
        <cfvo type="max"/>
        <color rgb="FFC6EFCE"/>
        <color rgb="FFFFEB9C"/>
        <color rgb="FFFFC7CE"/>
      </colorScale>
    </cfRule>
  </conditionalFormatting>
  <conditionalFormatting sqref="B6:B7">
    <cfRule type="colorScale" priority="13">
      <colorScale>
        <cfvo type="min"/>
        <cfvo type="percentile" val="50"/>
        <cfvo type="max"/>
        <color rgb="FF63BE7B"/>
        <color rgb="FFFFEB84"/>
        <color rgb="FFF8696B"/>
      </colorScale>
    </cfRule>
  </conditionalFormatting>
  <conditionalFormatting sqref="B6:B7">
    <cfRule type="colorScale" priority="14">
      <colorScale>
        <cfvo type="min"/>
        <cfvo type="percentile" val="50"/>
        <cfvo type="max"/>
        <color rgb="FFC6EFCE"/>
        <color rgb="FFFFEB9C"/>
        <color rgb="FFFFC7CE"/>
      </colorScale>
    </cfRule>
  </conditionalFormatting>
  <conditionalFormatting sqref="C6:C7">
    <cfRule type="colorScale" priority="15">
      <colorScale>
        <cfvo type="min"/>
        <cfvo type="percentile" val="50"/>
        <cfvo type="max"/>
        <color rgb="FF63BE7B"/>
        <color rgb="FFFFEB84"/>
        <color rgb="FFF8696B"/>
      </colorScale>
    </cfRule>
  </conditionalFormatting>
  <conditionalFormatting sqref="C6:C7">
    <cfRule type="colorScale" priority="16">
      <colorScale>
        <cfvo type="min"/>
        <cfvo type="percentile" val="50"/>
        <cfvo type="max"/>
        <color rgb="FFC6EFCE"/>
        <color rgb="FFFFEB9C"/>
        <color rgb="FFFFC7CE"/>
      </colorScale>
    </cfRule>
  </conditionalFormatting>
  <conditionalFormatting sqref="AC3:AC4">
    <cfRule type="colorScale" priority="1">
      <colorScale>
        <cfvo type="min"/>
        <cfvo type="percentile" val="50"/>
        <cfvo type="max"/>
        <color rgb="FF63BE7B"/>
        <color rgb="FFFFEB84"/>
        <color rgb="FFF8696B"/>
      </colorScale>
    </cfRule>
  </conditionalFormatting>
  <conditionalFormatting sqref="AC3:AC4">
    <cfRule type="colorScale" priority="2">
      <colorScale>
        <cfvo type="min"/>
        <cfvo type="percentile" val="50"/>
        <cfvo type="max"/>
        <color rgb="FFC6EFCE"/>
        <color rgb="FFFFEB9C"/>
        <color rgb="FFFFC7CE"/>
      </colorScale>
    </cfRule>
  </conditionalFormatting>
  <conditionalFormatting sqref="AD3:AD4">
    <cfRule type="colorScale" priority="3">
      <colorScale>
        <cfvo type="min"/>
        <cfvo type="percentile" val="50"/>
        <cfvo type="max"/>
        <color rgb="FF63BE7B"/>
        <color rgb="FFFFEB84"/>
        <color rgb="FFF8696B"/>
      </colorScale>
    </cfRule>
  </conditionalFormatting>
  <conditionalFormatting sqref="AD3:AD4">
    <cfRule type="colorScale" priority="4">
      <colorScale>
        <cfvo type="min"/>
        <cfvo type="percentile" val="50"/>
        <cfvo type="max"/>
        <color rgb="FFC6EFCE"/>
        <color rgb="FFFFEB9C"/>
        <color rgb="FFFFC7CE"/>
      </colorScale>
    </cfRule>
  </conditionalFormatting>
  <conditionalFormatting sqref="E3:E8">
    <cfRule type="colorScale" priority="3626">
      <colorScale>
        <cfvo type="min"/>
        <cfvo type="percentile" val="50"/>
        <cfvo type="max"/>
        <color rgb="FF63BE7B"/>
        <color rgb="FFFFEB84"/>
        <color rgb="FFF8696B"/>
      </colorScale>
    </cfRule>
  </conditionalFormatting>
  <conditionalFormatting sqref="E3:E8">
    <cfRule type="colorScale" priority="3627">
      <colorScale>
        <cfvo type="min"/>
        <cfvo type="percentile" val="50"/>
        <cfvo type="max"/>
        <color rgb="FFC6EFCE"/>
        <color rgb="FFFFEB9C"/>
        <color rgb="FFFFC7CE"/>
      </colorScale>
    </cfRule>
  </conditionalFormatting>
  <conditionalFormatting sqref="F3:F8">
    <cfRule type="colorScale" priority="3628">
      <colorScale>
        <cfvo type="min"/>
        <cfvo type="percentile" val="50"/>
        <cfvo type="max"/>
        <color rgb="FF63BE7B"/>
        <color rgb="FFFFEB84"/>
        <color rgb="FFF8696B"/>
      </colorScale>
    </cfRule>
  </conditionalFormatting>
  <conditionalFormatting sqref="F3:F8">
    <cfRule type="colorScale" priority="3629">
      <colorScale>
        <cfvo type="min"/>
        <cfvo type="percentile" val="50"/>
        <cfvo type="max"/>
        <color rgb="FFC6EFCE"/>
        <color rgb="FFFFEB9C"/>
        <color rgb="FFFFC7CE"/>
      </colorScale>
    </cfRule>
  </conditionalFormatting>
  <conditionalFormatting sqref="Q3:Q8">
    <cfRule type="colorScale" priority="3630">
      <colorScale>
        <cfvo type="min"/>
        <cfvo type="percentile" val="50"/>
        <cfvo type="max"/>
        <color rgb="FF63BE7B"/>
        <color rgb="FFFFEB84"/>
        <color rgb="FFF8696B"/>
      </colorScale>
    </cfRule>
  </conditionalFormatting>
  <conditionalFormatting sqref="Q3:Q8">
    <cfRule type="colorScale" priority="3631">
      <colorScale>
        <cfvo type="min"/>
        <cfvo type="percentile" val="50"/>
        <cfvo type="max"/>
        <color rgb="FFC6EFCE"/>
        <color rgb="FFFFEB9C"/>
        <color rgb="FFFFC7CE"/>
      </colorScale>
    </cfRule>
  </conditionalFormatting>
  <conditionalFormatting sqref="R3:R8">
    <cfRule type="colorScale" priority="3632">
      <colorScale>
        <cfvo type="min"/>
        <cfvo type="percentile" val="50"/>
        <cfvo type="max"/>
        <color rgb="FF63BE7B"/>
        <color rgb="FFFFEB84"/>
        <color rgb="FFF8696B"/>
      </colorScale>
    </cfRule>
  </conditionalFormatting>
  <conditionalFormatting sqref="R3:R8">
    <cfRule type="colorScale" priority="3633">
      <colorScale>
        <cfvo type="min"/>
        <cfvo type="percentile" val="50"/>
        <cfvo type="max"/>
        <color rgb="FFC6EFCE"/>
        <color rgb="FFFFEB9C"/>
        <color rgb="FFFFC7CE"/>
      </colorScale>
    </cfRule>
  </conditionalFormatting>
  <conditionalFormatting sqref="AC5:AC8">
    <cfRule type="colorScale" priority="3634">
      <colorScale>
        <cfvo type="min"/>
        <cfvo type="percentile" val="50"/>
        <cfvo type="max"/>
        <color rgb="FF63BE7B"/>
        <color rgb="FFFFEB84"/>
        <color rgb="FFF8696B"/>
      </colorScale>
    </cfRule>
  </conditionalFormatting>
  <conditionalFormatting sqref="AC5:AC8">
    <cfRule type="colorScale" priority="3635">
      <colorScale>
        <cfvo type="min"/>
        <cfvo type="percentile" val="50"/>
        <cfvo type="max"/>
        <color rgb="FFC6EFCE"/>
        <color rgb="FFFFEB9C"/>
        <color rgb="FFFFC7CE"/>
      </colorScale>
    </cfRule>
  </conditionalFormatting>
  <conditionalFormatting sqref="AD5:AD8">
    <cfRule type="colorScale" priority="3636">
      <colorScale>
        <cfvo type="min"/>
        <cfvo type="percentile" val="50"/>
        <cfvo type="max"/>
        <color rgb="FF63BE7B"/>
        <color rgb="FFFFEB84"/>
        <color rgb="FFF8696B"/>
      </colorScale>
    </cfRule>
  </conditionalFormatting>
  <conditionalFormatting sqref="AD5:AD8">
    <cfRule type="colorScale" priority="3637">
      <colorScale>
        <cfvo type="min"/>
        <cfvo type="percentile" val="50"/>
        <cfvo type="max"/>
        <color rgb="FFC6EFCE"/>
        <color rgb="FFFFEB9C"/>
        <color rgb="FFFFC7CE"/>
      </colorScale>
    </cfRule>
  </conditionalFormatting>
  <conditionalFormatting sqref="B3:B5 B8">
    <cfRule type="colorScale" priority="3638">
      <colorScale>
        <cfvo type="min"/>
        <cfvo type="percentile" val="50"/>
        <cfvo type="max"/>
        <color rgb="FF63BE7B"/>
        <color rgb="FFFFEB84"/>
        <color rgb="FFF8696B"/>
      </colorScale>
    </cfRule>
  </conditionalFormatting>
  <conditionalFormatting sqref="B3:B5 B8">
    <cfRule type="colorScale" priority="3640">
      <colorScale>
        <cfvo type="min"/>
        <cfvo type="percentile" val="50"/>
        <cfvo type="max"/>
        <color rgb="FFC6EFCE"/>
        <color rgb="FFFFEB9C"/>
        <color rgb="FFFFC7CE"/>
      </colorScale>
    </cfRule>
  </conditionalFormatting>
  <conditionalFormatting sqref="C3:C5 C8">
    <cfRule type="colorScale" priority="3642">
      <colorScale>
        <cfvo type="min"/>
        <cfvo type="percentile" val="50"/>
        <cfvo type="max"/>
        <color rgb="FF63BE7B"/>
        <color rgb="FFFFEB84"/>
        <color rgb="FFF8696B"/>
      </colorScale>
    </cfRule>
  </conditionalFormatting>
  <conditionalFormatting sqref="C3:C5 C8">
    <cfRule type="colorScale" priority="3644">
      <colorScale>
        <cfvo type="min"/>
        <cfvo type="percentile" val="50"/>
        <cfvo type="max"/>
        <color rgb="FFC6EFCE"/>
        <color rgb="FFFFEB9C"/>
        <color rgb="FFFFC7CE"/>
      </colorScale>
    </cfRule>
  </conditionalFormatting>
  <conditionalFormatting sqref="N3:N8">
    <cfRule type="colorScale" priority="3646">
      <colorScale>
        <cfvo type="min"/>
        <cfvo type="percentile" val="50"/>
        <cfvo type="max"/>
        <color rgb="FF63BE7B"/>
        <color rgb="FFFFEB84"/>
        <color rgb="FFF8696B"/>
      </colorScale>
    </cfRule>
  </conditionalFormatting>
  <conditionalFormatting sqref="N3:N8">
    <cfRule type="colorScale" priority="3647">
      <colorScale>
        <cfvo type="min"/>
        <cfvo type="percentile" val="50"/>
        <cfvo type="max"/>
        <color rgb="FFC6EFCE"/>
        <color rgb="FFFFEB9C"/>
        <color rgb="FFFFC7CE"/>
      </colorScale>
    </cfRule>
  </conditionalFormatting>
  <conditionalFormatting sqref="O3:O8">
    <cfRule type="colorScale" priority="3648">
      <colorScale>
        <cfvo type="min"/>
        <cfvo type="percentile" val="50"/>
        <cfvo type="max"/>
        <color rgb="FF63BE7B"/>
        <color rgb="FFFFEB84"/>
        <color rgb="FFF8696B"/>
      </colorScale>
    </cfRule>
  </conditionalFormatting>
  <conditionalFormatting sqref="O3:O8">
    <cfRule type="colorScale" priority="3649">
      <colorScale>
        <cfvo type="min"/>
        <cfvo type="percentile" val="50"/>
        <cfvo type="max"/>
        <color rgb="FFC6EFCE"/>
        <color rgb="FFFFEB9C"/>
        <color rgb="FFFFC7CE"/>
      </colorScale>
    </cfRule>
  </conditionalFormatting>
  <conditionalFormatting sqref="T3:T8">
    <cfRule type="colorScale" priority="3650">
      <colorScale>
        <cfvo type="min"/>
        <cfvo type="percentile" val="50"/>
        <cfvo type="max"/>
        <color rgb="FF63BE7B"/>
        <color rgb="FFFFEB84"/>
        <color rgb="FFF8696B"/>
      </colorScale>
    </cfRule>
  </conditionalFormatting>
  <conditionalFormatting sqref="T3:T8">
    <cfRule type="colorScale" priority="3651">
      <colorScale>
        <cfvo type="min"/>
        <cfvo type="percentile" val="50"/>
        <cfvo type="max"/>
        <color rgb="FFC6EFCE"/>
        <color rgb="FFFFEB9C"/>
        <color rgb="FFFFC7CE"/>
      </colorScale>
    </cfRule>
  </conditionalFormatting>
  <conditionalFormatting sqref="U3:U8">
    <cfRule type="colorScale" priority="3652">
      <colorScale>
        <cfvo type="min"/>
        <cfvo type="percentile" val="50"/>
        <cfvo type="max"/>
        <color rgb="FF63BE7B"/>
        <color rgb="FFFFEB84"/>
        <color rgb="FFF8696B"/>
      </colorScale>
    </cfRule>
  </conditionalFormatting>
  <conditionalFormatting sqref="U3:U8">
    <cfRule type="colorScale" priority="3653">
      <colorScale>
        <cfvo type="min"/>
        <cfvo type="percentile" val="50"/>
        <cfvo type="max"/>
        <color rgb="FFC6EFCE"/>
        <color rgb="FFFFEB9C"/>
        <color rgb="FFFFC7CE"/>
      </colorScale>
    </cfRule>
  </conditionalFormatting>
  <conditionalFormatting sqref="W3:W8">
    <cfRule type="colorScale" priority="3654">
      <colorScale>
        <cfvo type="min"/>
        <cfvo type="percentile" val="50"/>
        <cfvo type="max"/>
        <color rgb="FF63BE7B"/>
        <color rgb="FFFFEB84"/>
        <color rgb="FFF8696B"/>
      </colorScale>
    </cfRule>
  </conditionalFormatting>
  <conditionalFormatting sqref="W3:W8">
    <cfRule type="colorScale" priority="3655">
      <colorScale>
        <cfvo type="min"/>
        <cfvo type="percentile" val="50"/>
        <cfvo type="max"/>
        <color rgb="FFC6EFCE"/>
        <color rgb="FFFFEB9C"/>
        <color rgb="FFFFC7CE"/>
      </colorScale>
    </cfRule>
  </conditionalFormatting>
  <conditionalFormatting sqref="X3:X8">
    <cfRule type="colorScale" priority="3656">
      <colorScale>
        <cfvo type="min"/>
        <cfvo type="percentile" val="50"/>
        <cfvo type="max"/>
        <color rgb="FF63BE7B"/>
        <color rgb="FFFFEB84"/>
        <color rgb="FFF8696B"/>
      </colorScale>
    </cfRule>
  </conditionalFormatting>
  <conditionalFormatting sqref="X3:X8">
    <cfRule type="colorScale" priority="3657">
      <colorScale>
        <cfvo type="min"/>
        <cfvo type="percentile" val="50"/>
        <cfvo type="max"/>
        <color rgb="FFC6EFCE"/>
        <color rgb="FFFFEB9C"/>
        <color rgb="FFFFC7CE"/>
      </colorScale>
    </cfRule>
  </conditionalFormatting>
  <conditionalFormatting sqref="Z5:Z8">
    <cfRule type="colorScale" priority="3658">
      <colorScale>
        <cfvo type="min"/>
        <cfvo type="percentile" val="50"/>
        <cfvo type="max"/>
        <color rgb="FF63BE7B"/>
        <color rgb="FFFFEB84"/>
        <color rgb="FFF8696B"/>
      </colorScale>
    </cfRule>
  </conditionalFormatting>
  <conditionalFormatting sqref="Z5:Z8">
    <cfRule type="colorScale" priority="3659">
      <colorScale>
        <cfvo type="min"/>
        <cfvo type="percentile" val="50"/>
        <cfvo type="max"/>
        <color rgb="FFC6EFCE"/>
        <color rgb="FFFFEB9C"/>
        <color rgb="FFFFC7CE"/>
      </colorScale>
    </cfRule>
  </conditionalFormatting>
  <conditionalFormatting sqref="AA5:AA8">
    <cfRule type="colorScale" priority="3660">
      <colorScale>
        <cfvo type="min"/>
        <cfvo type="percentile" val="50"/>
        <cfvo type="max"/>
        <color rgb="FF63BE7B"/>
        <color rgb="FFFFEB84"/>
        <color rgb="FFF8696B"/>
      </colorScale>
    </cfRule>
  </conditionalFormatting>
  <conditionalFormatting sqref="AA5:AA8">
    <cfRule type="colorScale" priority="3661">
      <colorScale>
        <cfvo type="min"/>
        <cfvo type="percentile" val="50"/>
        <cfvo type="max"/>
        <color rgb="FFC6EFCE"/>
        <color rgb="FFFFEB9C"/>
        <color rgb="FFFFC7CE"/>
      </colorScale>
    </cfRule>
  </conditionalFormatting>
  <conditionalFormatting sqref="H3:H8">
    <cfRule type="colorScale" priority="3662">
      <colorScale>
        <cfvo type="min"/>
        <cfvo type="percentile" val="50"/>
        <cfvo type="max"/>
        <color rgb="FF63BE7B"/>
        <color rgb="FFFFEB84"/>
        <color rgb="FFF8696B"/>
      </colorScale>
    </cfRule>
  </conditionalFormatting>
  <conditionalFormatting sqref="H3:H8">
    <cfRule type="colorScale" priority="3663">
      <colorScale>
        <cfvo type="min"/>
        <cfvo type="percentile" val="50"/>
        <cfvo type="max"/>
        <color rgb="FFC6EFCE"/>
        <color rgb="FFFFEB9C"/>
        <color rgb="FFFFC7CE"/>
      </colorScale>
    </cfRule>
  </conditionalFormatting>
  <conditionalFormatting sqref="I3:I8">
    <cfRule type="colorScale" priority="3664">
      <colorScale>
        <cfvo type="min"/>
        <cfvo type="percentile" val="50"/>
        <cfvo type="max"/>
        <color rgb="FF63BE7B"/>
        <color rgb="FFFFEB84"/>
        <color rgb="FFF8696B"/>
      </colorScale>
    </cfRule>
  </conditionalFormatting>
  <conditionalFormatting sqref="I3:I8">
    <cfRule type="colorScale" priority="3665">
      <colorScale>
        <cfvo type="min"/>
        <cfvo type="percentile" val="50"/>
        <cfvo type="max"/>
        <color rgb="FFC6EFCE"/>
        <color rgb="FFFFEB9C"/>
        <color rgb="FFFFC7CE"/>
      </colorScale>
    </cfRule>
  </conditionalFormatting>
  <conditionalFormatting sqref="K3:K8">
    <cfRule type="colorScale" priority="3666">
      <colorScale>
        <cfvo type="min"/>
        <cfvo type="percentile" val="50"/>
        <cfvo type="max"/>
        <color rgb="FF63BE7B"/>
        <color rgb="FFFFEB84"/>
        <color rgb="FFF8696B"/>
      </colorScale>
    </cfRule>
  </conditionalFormatting>
  <conditionalFormatting sqref="K3:K8">
    <cfRule type="colorScale" priority="3667">
      <colorScale>
        <cfvo type="min"/>
        <cfvo type="percentile" val="50"/>
        <cfvo type="max"/>
        <color rgb="FFC6EFCE"/>
        <color rgb="FFFFEB9C"/>
        <color rgb="FFFFC7CE"/>
      </colorScale>
    </cfRule>
  </conditionalFormatting>
  <conditionalFormatting sqref="L3:L8">
    <cfRule type="colorScale" priority="3668">
      <colorScale>
        <cfvo type="min"/>
        <cfvo type="percentile" val="50"/>
        <cfvo type="max"/>
        <color rgb="FF63BE7B"/>
        <color rgb="FFFFEB84"/>
        <color rgb="FFF8696B"/>
      </colorScale>
    </cfRule>
  </conditionalFormatting>
  <conditionalFormatting sqref="L3:L8">
    <cfRule type="colorScale" priority="3669">
      <colorScale>
        <cfvo type="min"/>
        <cfvo type="percentile" val="50"/>
        <cfvo type="max"/>
        <color rgb="FFC6EFCE"/>
        <color rgb="FFFFEB9C"/>
        <color rgb="FFFFC7CE"/>
      </colorScale>
    </cfRule>
  </conditionalFormatting>
  <conditionalFormatting sqref="AF3:AG8">
    <cfRule type="colorScale" priority="3670">
      <colorScale>
        <cfvo type="min"/>
        <cfvo type="percentile" val="50"/>
        <cfvo type="max"/>
        <color rgb="FF63BE7B"/>
        <color rgb="FFFFEB84"/>
        <color rgb="FFF8696B"/>
      </colorScale>
    </cfRule>
  </conditionalFormatting>
  <conditionalFormatting sqref="AF3:AG8">
    <cfRule type="colorScale" priority="3671">
      <colorScale>
        <cfvo type="min"/>
        <cfvo type="percentile" val="50"/>
        <cfvo type="max"/>
        <color rgb="FFC6EFCE"/>
        <color rgb="FFFFEB9C"/>
        <color rgb="FFFFC7CE"/>
      </colorScale>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zoomScale="80" zoomScaleNormal="80" workbookViewId="0">
      <pane xSplit="1" topLeftCell="B1" activePane="topRight" state="frozen"/>
      <selection activeCell="A3" sqref="A3"/>
      <selection pane="topRight" activeCell="K6" sqref="K6"/>
    </sheetView>
  </sheetViews>
  <sheetFormatPr defaultRowHeight="14.5" x14ac:dyDescent="0.35"/>
  <cols>
    <col min="1" max="1" width="24.26953125" style="84" customWidth="1"/>
    <col min="2" max="2" width="11.54296875" style="84" customWidth="1"/>
    <col min="3" max="3" width="10.54296875" style="84" bestFit="1" customWidth="1"/>
    <col min="4" max="4" width="8.81640625" style="84" bestFit="1" customWidth="1"/>
    <col min="5" max="5" width="10.26953125" style="84" bestFit="1" customWidth="1"/>
    <col min="6" max="7" width="10.54296875" style="84" bestFit="1" customWidth="1"/>
    <col min="8" max="8" width="9" style="84" bestFit="1" customWidth="1"/>
    <col min="9" max="9" width="8.81640625" style="84" bestFit="1" customWidth="1"/>
    <col min="10" max="10" width="11.08984375" style="84" customWidth="1"/>
    <col min="11" max="11" width="10.54296875" style="84" bestFit="1" customWidth="1"/>
    <col min="12" max="12" width="9" style="84" bestFit="1" customWidth="1"/>
    <col min="13" max="16384" width="8.7265625" style="84"/>
  </cols>
  <sheetData>
    <row r="1" spans="1:13" x14ac:dyDescent="0.35">
      <c r="A1" s="391" t="s">
        <v>35</v>
      </c>
      <c r="B1" s="392"/>
      <c r="C1" s="392"/>
      <c r="D1" s="392"/>
      <c r="E1" s="392"/>
      <c r="F1" s="392"/>
      <c r="G1" s="392"/>
      <c r="H1" s="392"/>
      <c r="I1" s="392"/>
      <c r="J1" s="392"/>
      <c r="K1" s="392"/>
      <c r="L1" s="83"/>
      <c r="M1" s="83"/>
    </row>
    <row r="2" spans="1:13" x14ac:dyDescent="0.35">
      <c r="A2" s="83"/>
      <c r="B2" s="83"/>
      <c r="C2" s="83"/>
      <c r="D2" s="83"/>
      <c r="E2" s="83"/>
      <c r="F2" s="83"/>
      <c r="G2" s="83"/>
      <c r="H2" s="83"/>
      <c r="I2" s="83"/>
      <c r="J2" s="83"/>
      <c r="K2" s="83"/>
      <c r="L2" s="83"/>
      <c r="M2" s="83"/>
    </row>
    <row r="3" spans="1:13" ht="28" x14ac:dyDescent="0.35">
      <c r="A3" s="161" t="s">
        <v>29</v>
      </c>
      <c r="B3" s="162" t="s">
        <v>36</v>
      </c>
      <c r="C3" s="162" t="s">
        <v>38</v>
      </c>
      <c r="D3" s="162" t="s">
        <v>2</v>
      </c>
      <c r="E3" s="162" t="s">
        <v>4</v>
      </c>
      <c r="F3" s="162" t="s">
        <v>75</v>
      </c>
      <c r="G3" s="162" t="s">
        <v>21</v>
      </c>
      <c r="H3" s="162" t="s">
        <v>76</v>
      </c>
      <c r="I3" s="162" t="s">
        <v>25</v>
      </c>
      <c r="J3" s="162" t="s">
        <v>7</v>
      </c>
      <c r="K3" s="162" t="s">
        <v>819</v>
      </c>
    </row>
    <row r="4" spans="1:13" ht="13.5" customHeight="1" x14ac:dyDescent="0.35">
      <c r="A4" s="153" t="s">
        <v>205</v>
      </c>
      <c r="B4" s="287">
        <v>175</v>
      </c>
      <c r="C4" s="281">
        <v>75</v>
      </c>
      <c r="D4" s="281">
        <v>100</v>
      </c>
      <c r="E4" s="281">
        <v>3000</v>
      </c>
      <c r="F4" s="281">
        <v>300</v>
      </c>
      <c r="G4" s="281">
        <v>125</v>
      </c>
      <c r="H4" s="281">
        <v>1500</v>
      </c>
      <c r="I4" s="281">
        <v>200</v>
      </c>
      <c r="J4" s="287">
        <v>1200</v>
      </c>
      <c r="K4" s="287">
        <v>25</v>
      </c>
      <c r="M4" s="85"/>
    </row>
    <row r="5" spans="1:13" ht="13.5" customHeight="1" x14ac:dyDescent="0.35">
      <c r="A5" s="153" t="s">
        <v>72</v>
      </c>
      <c r="B5" s="281">
        <v>200</v>
      </c>
      <c r="C5" s="281">
        <v>150</v>
      </c>
      <c r="D5" s="281">
        <v>300</v>
      </c>
      <c r="E5" s="281">
        <v>1500</v>
      </c>
      <c r="F5" s="281">
        <v>200</v>
      </c>
      <c r="G5" s="281">
        <v>100</v>
      </c>
      <c r="H5" s="281">
        <v>2000</v>
      </c>
      <c r="I5" s="281">
        <v>200</v>
      </c>
      <c r="J5" s="281">
        <v>1500</v>
      </c>
      <c r="K5" s="281">
        <v>100</v>
      </c>
      <c r="M5" s="85"/>
    </row>
    <row r="6" spans="1:13" ht="13.5" customHeight="1" x14ac:dyDescent="0.35">
      <c r="A6" s="153" t="s">
        <v>80</v>
      </c>
      <c r="B6" s="281">
        <v>200</v>
      </c>
      <c r="C6" s="281">
        <v>200</v>
      </c>
      <c r="D6" s="281">
        <v>350</v>
      </c>
      <c r="E6" s="281">
        <v>3000</v>
      </c>
      <c r="F6" s="281">
        <v>200</v>
      </c>
      <c r="G6" s="281">
        <v>200</v>
      </c>
      <c r="H6" s="281">
        <v>1300</v>
      </c>
      <c r="I6" s="281">
        <v>200</v>
      </c>
      <c r="J6" s="281">
        <v>800</v>
      </c>
      <c r="K6" s="281">
        <v>25</v>
      </c>
      <c r="M6" s="85"/>
    </row>
    <row r="7" spans="1:13" ht="13.5" customHeight="1" x14ac:dyDescent="0.35">
      <c r="A7" s="153" t="s">
        <v>73</v>
      </c>
      <c r="B7" s="281">
        <v>105</v>
      </c>
      <c r="C7" s="281">
        <v>162.5</v>
      </c>
      <c r="D7" s="281">
        <v>300</v>
      </c>
      <c r="E7" s="287">
        <v>1500</v>
      </c>
      <c r="F7" s="281">
        <v>325</v>
      </c>
      <c r="G7" s="281">
        <v>75</v>
      </c>
      <c r="H7" s="281">
        <v>1300</v>
      </c>
      <c r="I7" s="281">
        <v>200</v>
      </c>
      <c r="J7" s="281">
        <v>700</v>
      </c>
      <c r="K7" s="164">
        <v>25</v>
      </c>
      <c r="M7" s="85"/>
    </row>
    <row r="8" spans="1:13" ht="13.5" customHeight="1" x14ac:dyDescent="0.35">
      <c r="A8" s="153" t="s">
        <v>964</v>
      </c>
      <c r="B8" s="281">
        <v>88</v>
      </c>
      <c r="C8" s="281">
        <v>75</v>
      </c>
      <c r="D8" s="281">
        <v>300</v>
      </c>
      <c r="E8" s="281">
        <v>1500</v>
      </c>
      <c r="F8" s="281">
        <v>250</v>
      </c>
      <c r="G8" s="281">
        <v>150</v>
      </c>
      <c r="H8" s="281">
        <v>1500</v>
      </c>
      <c r="I8" s="281">
        <v>250</v>
      </c>
      <c r="J8" s="281">
        <v>1500</v>
      </c>
      <c r="K8" s="281">
        <v>25</v>
      </c>
      <c r="M8" s="85"/>
    </row>
    <row r="9" spans="1:13" x14ac:dyDescent="0.35">
      <c r="A9" s="153" t="s">
        <v>85</v>
      </c>
      <c r="B9" s="281">
        <v>175</v>
      </c>
      <c r="C9" s="281">
        <v>79.5</v>
      </c>
      <c r="D9" s="281">
        <v>625</v>
      </c>
      <c r="E9" s="281">
        <v>1000</v>
      </c>
      <c r="F9" s="281">
        <v>375</v>
      </c>
      <c r="G9" s="281">
        <v>150</v>
      </c>
      <c r="H9" s="281">
        <v>1500</v>
      </c>
      <c r="I9" s="281">
        <v>250</v>
      </c>
      <c r="J9" s="281">
        <v>1200</v>
      </c>
      <c r="K9" s="282">
        <v>10</v>
      </c>
      <c r="M9" s="85"/>
    </row>
    <row r="10" spans="1:13" s="284" customFormat="1" ht="26" x14ac:dyDescent="0.35">
      <c r="A10" s="286" t="s">
        <v>77</v>
      </c>
      <c r="B10" s="283">
        <f>MEDIAN(B5:B9)</f>
        <v>175</v>
      </c>
      <c r="C10" s="283">
        <f>MEDIAN(C4:C9)</f>
        <v>114.75</v>
      </c>
      <c r="D10" s="283">
        <f>MEDIAN(D4:D9)</f>
        <v>300</v>
      </c>
      <c r="E10" s="283">
        <f>MEDIAN(E4,E5,E6,E8,E9)</f>
        <v>1500</v>
      </c>
      <c r="F10" s="283">
        <f>MEDIAN(F4:F9)</f>
        <v>275</v>
      </c>
      <c r="G10" s="283">
        <f t="shared" ref="G10:I10" si="0">MEDIAN(G4:G9)</f>
        <v>137.5</v>
      </c>
      <c r="H10" s="283">
        <f t="shared" si="0"/>
        <v>1500</v>
      </c>
      <c r="I10" s="283">
        <f t="shared" si="0"/>
        <v>200</v>
      </c>
      <c r="J10" s="283">
        <f>MEDIAN(J5:J9)</f>
        <v>1200</v>
      </c>
      <c r="K10" s="283">
        <f>MEDIAN(K5:K6,K8,K9)</f>
        <v>25</v>
      </c>
      <c r="M10" s="285"/>
    </row>
    <row r="11" spans="1:13" s="284" customFormat="1" x14ac:dyDescent="0.35">
      <c r="A11" s="286" t="s">
        <v>1495</v>
      </c>
      <c r="B11" s="288">
        <f>MEDIAN(B5,B6,B9)</f>
        <v>200</v>
      </c>
      <c r="C11" s="289">
        <f>MEDIAN(C4,C5,C6,C9)</f>
        <v>114.75</v>
      </c>
      <c r="D11" s="289">
        <f>MEDIAN(D4:D9)</f>
        <v>300</v>
      </c>
      <c r="E11" s="288">
        <f>MEDIAN(E4,E5,E6,E9)</f>
        <v>2250</v>
      </c>
      <c r="F11" s="289">
        <f>MEDIAN(F4:F9)</f>
        <v>275</v>
      </c>
      <c r="G11" s="289">
        <f>MEDIAN(G4:G9)</f>
        <v>137.5</v>
      </c>
      <c r="H11" s="289">
        <f t="shared" ref="H11:I11" si="1">MEDIAN(H4:H9)</f>
        <v>1500</v>
      </c>
      <c r="I11" s="289">
        <f t="shared" si="1"/>
        <v>200</v>
      </c>
      <c r="J11" s="288">
        <f>MEDIAN(J5,J6,J9)</f>
        <v>1200</v>
      </c>
      <c r="K11" s="288">
        <f>MEDIAN(K5,K6,K9)</f>
        <v>25</v>
      </c>
      <c r="M11" s="285"/>
    </row>
    <row r="12" spans="1:13" x14ac:dyDescent="0.35">
      <c r="C12" s="160"/>
      <c r="D12" s="160"/>
      <c r="E12" s="87"/>
      <c r="F12" s="87"/>
      <c r="G12" s="87"/>
      <c r="H12" s="87"/>
      <c r="I12" s="87"/>
      <c r="J12" s="87"/>
      <c r="K12" s="87"/>
      <c r="L12" s="87"/>
    </row>
    <row r="13" spans="1:13" x14ac:dyDescent="0.35">
      <c r="A13" s="88" t="s">
        <v>491</v>
      </c>
      <c r="B13" s="122"/>
      <c r="M13" s="85"/>
    </row>
    <row r="14" spans="1:13" x14ac:dyDescent="0.35">
      <c r="A14" s="89">
        <v>175</v>
      </c>
      <c r="B14" s="389" t="s">
        <v>1489</v>
      </c>
      <c r="C14" s="390"/>
      <c r="D14" s="390"/>
      <c r="E14" s="390"/>
      <c r="F14" s="390"/>
      <c r="M14" s="85"/>
    </row>
    <row r="15" spans="1:13" x14ac:dyDescent="0.35">
      <c r="A15" s="90">
        <v>25</v>
      </c>
      <c r="B15" s="389" t="s">
        <v>1490</v>
      </c>
      <c r="C15" s="390"/>
      <c r="D15" s="390"/>
      <c r="E15" s="390"/>
      <c r="F15" s="390"/>
      <c r="I15" s="83"/>
      <c r="J15" s="83"/>
      <c r="K15" s="83"/>
      <c r="L15" s="83"/>
      <c r="M15" s="85"/>
    </row>
    <row r="16" spans="1:13" x14ac:dyDescent="0.35">
      <c r="A16" s="86"/>
      <c r="M16" s="85"/>
    </row>
    <row r="17" spans="1:13" ht="14.5" customHeight="1" x14ac:dyDescent="0.35">
      <c r="A17" s="388" t="s">
        <v>844</v>
      </c>
      <c r="B17" s="388"/>
      <c r="C17" s="388"/>
      <c r="D17" s="388"/>
      <c r="I17" s="83"/>
      <c r="J17" s="83"/>
      <c r="K17" s="83"/>
      <c r="L17" s="83"/>
      <c r="M17" s="85"/>
    </row>
    <row r="18" spans="1:13" x14ac:dyDescent="0.35">
      <c r="A18" s="388"/>
      <c r="B18" s="388"/>
      <c r="C18" s="388"/>
      <c r="D18" s="388"/>
      <c r="M18" s="85"/>
    </row>
    <row r="19" spans="1:13" x14ac:dyDescent="0.35">
      <c r="A19" s="388"/>
      <c r="B19" s="388"/>
      <c r="C19" s="388"/>
      <c r="D19" s="388"/>
    </row>
    <row r="20" spans="1:13" ht="14.5" customHeight="1" x14ac:dyDescent="0.35">
      <c r="A20" s="388"/>
      <c r="B20" s="388"/>
      <c r="C20" s="388"/>
      <c r="D20" s="388"/>
    </row>
    <row r="21" spans="1:13" x14ac:dyDescent="0.35">
      <c r="A21" s="388"/>
      <c r="B21" s="388"/>
      <c r="C21" s="388"/>
      <c r="D21" s="388"/>
    </row>
    <row r="22" spans="1:13" x14ac:dyDescent="0.35">
      <c r="A22" s="7"/>
    </row>
    <row r="23" spans="1:13" ht="28" x14ac:dyDescent="0.35">
      <c r="A23" s="161" t="s">
        <v>1491</v>
      </c>
      <c r="B23" s="162" t="s">
        <v>36</v>
      </c>
      <c r="C23" s="162" t="s">
        <v>38</v>
      </c>
      <c r="D23" s="162" t="s">
        <v>2</v>
      </c>
      <c r="E23" s="162" t="s">
        <v>4</v>
      </c>
      <c r="F23" s="162" t="s">
        <v>75</v>
      </c>
      <c r="G23" s="162" t="s">
        <v>21</v>
      </c>
      <c r="H23" s="162" t="s">
        <v>76</v>
      </c>
      <c r="I23" s="162" t="s">
        <v>25</v>
      </c>
      <c r="J23" s="162" t="s">
        <v>7</v>
      </c>
      <c r="K23" s="162" t="s">
        <v>819</v>
      </c>
    </row>
    <row r="24" spans="1:13" x14ac:dyDescent="0.35">
      <c r="A24" s="153" t="s">
        <v>1492</v>
      </c>
      <c r="B24" s="153">
        <v>350</v>
      </c>
      <c r="C24" s="153">
        <v>500</v>
      </c>
      <c r="D24" s="153">
        <v>500</v>
      </c>
      <c r="E24" s="153">
        <v>1000</v>
      </c>
      <c r="F24" s="153">
        <v>500</v>
      </c>
      <c r="G24" s="153">
        <v>150</v>
      </c>
      <c r="H24" s="153"/>
      <c r="I24" s="153"/>
      <c r="J24" s="153"/>
      <c r="K24" s="153">
        <v>20</v>
      </c>
    </row>
    <row r="25" spans="1:13" x14ac:dyDescent="0.35">
      <c r="A25" s="153" t="s">
        <v>1493</v>
      </c>
      <c r="B25" s="153"/>
      <c r="C25" s="153"/>
      <c r="D25" s="153"/>
      <c r="E25" s="153"/>
      <c r="F25" s="153"/>
      <c r="G25" s="153"/>
      <c r="H25" s="153">
        <v>1</v>
      </c>
      <c r="I25" s="153"/>
      <c r="J25" s="153">
        <v>1</v>
      </c>
      <c r="K25" s="153"/>
    </row>
    <row r="26" spans="1:13" x14ac:dyDescent="0.35">
      <c r="A26" s="153" t="s">
        <v>1494</v>
      </c>
      <c r="B26" s="153"/>
      <c r="C26" s="153"/>
      <c r="D26" s="153"/>
      <c r="E26" s="153"/>
      <c r="F26" s="153"/>
      <c r="G26" s="153"/>
      <c r="H26" s="153"/>
      <c r="I26" s="153">
        <v>1</v>
      </c>
      <c r="J26" s="153"/>
      <c r="K26" s="153"/>
    </row>
  </sheetData>
  <mergeCells count="4">
    <mergeCell ref="A17:D21"/>
    <mergeCell ref="B15:F15"/>
    <mergeCell ref="B14:F14"/>
    <mergeCell ref="A1:K1"/>
  </mergeCells>
  <conditionalFormatting sqref="C12">
    <cfRule type="colorScale" priority="197">
      <colorScale>
        <cfvo type="min"/>
        <cfvo type="percentile" val="50"/>
        <cfvo type="max"/>
        <color rgb="FF63BE7B"/>
        <color rgb="FFFFEB84"/>
        <color rgb="FFF8696B"/>
      </colorScale>
    </cfRule>
  </conditionalFormatting>
  <conditionalFormatting sqref="D12">
    <cfRule type="colorScale" priority="13">
      <colorScale>
        <cfvo type="min"/>
        <cfvo type="percentile" val="50"/>
        <cfvo type="max"/>
        <color rgb="FF63BE7B"/>
        <color rgb="FFFFEB84"/>
        <color rgb="FFF8696B"/>
      </colorScale>
    </cfRule>
  </conditionalFormatting>
  <conditionalFormatting sqref="J7:J9">
    <cfRule type="colorScale" priority="3737">
      <colorScale>
        <cfvo type="min"/>
        <cfvo type="percentile" val="50"/>
        <cfvo type="max"/>
        <color rgb="FF63BE7B"/>
        <color rgb="FFFFEB84"/>
        <color rgb="FFF8696B"/>
      </colorScale>
    </cfRule>
  </conditionalFormatting>
  <conditionalFormatting sqref="K8">
    <cfRule type="colorScale" priority="3738">
      <colorScale>
        <cfvo type="min"/>
        <cfvo type="percentile" val="50"/>
        <cfvo type="max"/>
        <color rgb="FF63BE7B"/>
        <color rgb="FFFFEB84"/>
        <color rgb="FFF8696B"/>
      </colorScale>
    </cfRule>
  </conditionalFormatting>
  <conditionalFormatting sqref="B7:B9">
    <cfRule type="colorScale" priority="3739">
      <colorScale>
        <cfvo type="min"/>
        <cfvo type="percentile" val="50"/>
        <cfvo type="max"/>
        <color rgb="FF63BE7B"/>
        <color rgb="FFFFEB84"/>
        <color rgb="FFF8696B"/>
      </colorScale>
    </cfRule>
  </conditionalFormatting>
  <conditionalFormatting sqref="D7:D9">
    <cfRule type="colorScale" priority="3740">
      <colorScale>
        <cfvo type="min"/>
        <cfvo type="percentile" val="50"/>
        <cfvo type="max"/>
        <color rgb="FF63BE7B"/>
        <color rgb="FFFFEB84"/>
        <color rgb="FFF8696B"/>
      </colorScale>
    </cfRule>
  </conditionalFormatting>
  <conditionalFormatting sqref="E8:E9">
    <cfRule type="colorScale" priority="3741">
      <colorScale>
        <cfvo type="min"/>
        <cfvo type="percentile" val="50"/>
        <cfvo type="max"/>
        <color rgb="FF63BE7B"/>
        <color rgb="FFFFEB84"/>
        <color rgb="FFF8696B"/>
      </colorScale>
    </cfRule>
  </conditionalFormatting>
  <conditionalFormatting sqref="F7:F9">
    <cfRule type="colorScale" priority="3742">
      <colorScale>
        <cfvo type="min"/>
        <cfvo type="percentile" val="50"/>
        <cfvo type="max"/>
        <color rgb="FF63BE7B"/>
        <color rgb="FFFFEB84"/>
        <color rgb="FFF8696B"/>
      </colorScale>
    </cfRule>
  </conditionalFormatting>
  <conditionalFormatting sqref="C7:C9">
    <cfRule type="colorScale" priority="3743">
      <colorScale>
        <cfvo type="min"/>
        <cfvo type="percentile" val="50"/>
        <cfvo type="max"/>
        <color rgb="FF63BE7B"/>
        <color rgb="FFFFEB84"/>
        <color rgb="FFF8696B"/>
      </colorScale>
    </cfRule>
  </conditionalFormatting>
  <conditionalFormatting sqref="G7:G9">
    <cfRule type="colorScale" priority="3744">
      <colorScale>
        <cfvo type="min"/>
        <cfvo type="percentile" val="50"/>
        <cfvo type="max"/>
        <color rgb="FF63BE7B"/>
        <color rgb="FFFFEB84"/>
        <color rgb="FFF8696B"/>
      </colorScale>
    </cfRule>
  </conditionalFormatting>
  <conditionalFormatting sqref="H7:H9">
    <cfRule type="colorScale" priority="3745">
      <colorScale>
        <cfvo type="min"/>
        <cfvo type="percentile" val="50"/>
        <cfvo type="max"/>
        <color rgb="FF63BE7B"/>
        <color rgb="FFFFEB84"/>
        <color rgb="FFF8696B"/>
      </colorScale>
    </cfRule>
  </conditionalFormatting>
  <conditionalFormatting sqref="I7:I9">
    <cfRule type="colorScale" priority="3746">
      <colorScale>
        <cfvo type="min"/>
        <cfvo type="percentile" val="50"/>
        <cfvo type="max"/>
        <color rgb="FF63BE7B"/>
        <color rgb="FFFFEB84"/>
        <color rgb="FFF8696B"/>
      </colorScale>
    </cfRule>
  </conditionalFormatting>
  <conditionalFormatting sqref="K9">
    <cfRule type="colorScale" priority="11">
      <colorScale>
        <cfvo type="min"/>
        <cfvo type="percentile" val="50"/>
        <cfvo type="max"/>
        <color rgb="FF63BE7B"/>
        <color rgb="FFFFEB84"/>
        <color rgb="FFF8696B"/>
      </colorScale>
    </cfRule>
  </conditionalFormatting>
  <conditionalFormatting sqref="J5:J6">
    <cfRule type="colorScale" priority="1">
      <colorScale>
        <cfvo type="min"/>
        <cfvo type="percentile" val="50"/>
        <cfvo type="max"/>
        <color rgb="FF63BE7B"/>
        <color rgb="FFFFEB84"/>
        <color rgb="FFF8696B"/>
      </colorScale>
    </cfRule>
  </conditionalFormatting>
  <conditionalFormatting sqref="K5:K6">
    <cfRule type="colorScale" priority="2">
      <colorScale>
        <cfvo type="min"/>
        <cfvo type="percentile" val="50"/>
        <cfvo type="max"/>
        <color rgb="FF63BE7B"/>
        <color rgb="FFFFEB84"/>
        <color rgb="FFF8696B"/>
      </colorScale>
    </cfRule>
  </conditionalFormatting>
  <conditionalFormatting sqref="B5:B6">
    <cfRule type="colorScale" priority="3">
      <colorScale>
        <cfvo type="min"/>
        <cfvo type="percentile" val="50"/>
        <cfvo type="max"/>
        <color rgb="FF63BE7B"/>
        <color rgb="FFFFEB84"/>
        <color rgb="FFF8696B"/>
      </colorScale>
    </cfRule>
  </conditionalFormatting>
  <conditionalFormatting sqref="D4:D6">
    <cfRule type="colorScale" priority="4">
      <colorScale>
        <cfvo type="min"/>
        <cfvo type="percentile" val="50"/>
        <cfvo type="max"/>
        <color rgb="FF63BE7B"/>
        <color rgb="FFFFEB84"/>
        <color rgb="FFF8696B"/>
      </colorScale>
    </cfRule>
  </conditionalFormatting>
  <conditionalFormatting sqref="E4:E6">
    <cfRule type="colorScale" priority="5">
      <colorScale>
        <cfvo type="min"/>
        <cfvo type="percentile" val="50"/>
        <cfvo type="max"/>
        <color rgb="FF63BE7B"/>
        <color rgb="FFFFEB84"/>
        <color rgb="FFF8696B"/>
      </colorScale>
    </cfRule>
  </conditionalFormatting>
  <conditionalFormatting sqref="F4:F6">
    <cfRule type="colorScale" priority="6">
      <colorScale>
        <cfvo type="min"/>
        <cfvo type="percentile" val="50"/>
        <cfvo type="max"/>
        <color rgb="FF63BE7B"/>
        <color rgb="FFFFEB84"/>
        <color rgb="FFF8696B"/>
      </colorScale>
    </cfRule>
  </conditionalFormatting>
  <conditionalFormatting sqref="C4:C6">
    <cfRule type="colorScale" priority="7">
      <colorScale>
        <cfvo type="min"/>
        <cfvo type="percentile" val="50"/>
        <cfvo type="max"/>
        <color rgb="FF63BE7B"/>
        <color rgb="FFFFEB84"/>
        <color rgb="FFF8696B"/>
      </colorScale>
    </cfRule>
  </conditionalFormatting>
  <conditionalFormatting sqref="G4:G6">
    <cfRule type="colorScale" priority="8">
      <colorScale>
        <cfvo type="min"/>
        <cfvo type="percentile" val="50"/>
        <cfvo type="max"/>
        <color rgb="FF63BE7B"/>
        <color rgb="FFFFEB84"/>
        <color rgb="FFF8696B"/>
      </colorScale>
    </cfRule>
  </conditionalFormatting>
  <conditionalFormatting sqref="H4:H6">
    <cfRule type="colorScale" priority="9">
      <colorScale>
        <cfvo type="min"/>
        <cfvo type="percentile" val="50"/>
        <cfvo type="max"/>
        <color rgb="FF63BE7B"/>
        <color rgb="FFFFEB84"/>
        <color rgb="FFF8696B"/>
      </colorScale>
    </cfRule>
  </conditionalFormatting>
  <conditionalFormatting sqref="I4:I6">
    <cfRule type="colorScale" priority="10">
      <colorScale>
        <cfvo type="min"/>
        <cfvo type="percentile" val="50"/>
        <cfvo type="max"/>
        <color rgb="FF63BE7B"/>
        <color rgb="FFFFEB84"/>
        <color rgb="FFF8696B"/>
      </colorScale>
    </cfRule>
  </conditionalFormatting>
  <pageMargins left="0.7" right="0.7" top="0.75" bottom="0.75" header="0.3" footer="0.3"/>
  <pageSetup paperSize="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workbookViewId="0">
      <pane xSplit="1" topLeftCell="B1" activePane="topRight" state="frozen"/>
      <selection pane="topRight" activeCell="I14" sqref="I14"/>
    </sheetView>
  </sheetViews>
  <sheetFormatPr defaultRowHeight="14.5" x14ac:dyDescent="0.35"/>
  <cols>
    <col min="1" max="1" width="22.1796875" customWidth="1"/>
    <col min="2" max="2" width="13.08984375" customWidth="1"/>
    <col min="3" max="3" width="11.26953125" bestFit="1" customWidth="1"/>
    <col min="4" max="4" width="10.6328125" customWidth="1"/>
    <col min="5" max="6" width="11.26953125" bestFit="1" customWidth="1"/>
    <col min="7" max="7" width="12.1796875" customWidth="1"/>
    <col min="8" max="8" width="11.6328125" customWidth="1"/>
    <col min="9" max="9" width="10.54296875" customWidth="1"/>
  </cols>
  <sheetData>
    <row r="1" spans="1:17" x14ac:dyDescent="0.35">
      <c r="A1" s="5" t="s">
        <v>965</v>
      </c>
      <c r="B1" s="6"/>
      <c r="C1" s="6"/>
      <c r="D1" s="6"/>
      <c r="E1" s="6"/>
      <c r="F1" s="6"/>
      <c r="G1" s="6"/>
      <c r="H1" s="6"/>
      <c r="I1" s="6"/>
      <c r="J1" s="6"/>
      <c r="K1" s="6"/>
      <c r="L1" s="6"/>
      <c r="M1" s="6"/>
      <c r="N1" s="6"/>
      <c r="O1" s="6"/>
      <c r="P1" s="6"/>
      <c r="Q1" s="6"/>
    </row>
    <row r="2" spans="1:17" x14ac:dyDescent="0.35">
      <c r="A2" s="1" t="s">
        <v>966</v>
      </c>
      <c r="B2" s="6"/>
      <c r="C2" s="6"/>
      <c r="D2" s="6"/>
      <c r="E2" s="6"/>
      <c r="F2" s="6"/>
      <c r="G2" s="6"/>
      <c r="H2" s="6"/>
      <c r="I2" s="6"/>
      <c r="J2" s="6"/>
      <c r="K2" s="6"/>
      <c r="L2" s="6"/>
      <c r="M2" s="6"/>
      <c r="N2" s="6"/>
      <c r="O2" s="6"/>
      <c r="P2" s="6"/>
      <c r="Q2" s="6"/>
    </row>
    <row r="3" spans="1:17" x14ac:dyDescent="0.35">
      <c r="A3" s="1" t="s">
        <v>837</v>
      </c>
      <c r="B3" s="6"/>
      <c r="C3" s="6"/>
      <c r="D3" s="6"/>
      <c r="E3" s="6"/>
      <c r="F3" s="6"/>
      <c r="G3" s="6"/>
      <c r="H3" s="6"/>
      <c r="I3" s="6"/>
      <c r="J3" s="6"/>
      <c r="K3" s="6"/>
      <c r="L3" s="6"/>
      <c r="M3" s="6"/>
      <c r="N3" s="6"/>
      <c r="O3" s="6"/>
      <c r="P3" s="6"/>
      <c r="Q3" s="6"/>
    </row>
    <row r="5" spans="1:17" ht="20" x14ac:dyDescent="0.4">
      <c r="A5" s="4" t="s">
        <v>1083</v>
      </c>
      <c r="B5" s="6"/>
      <c r="C5" s="6"/>
      <c r="D5" s="6"/>
      <c r="E5" s="6"/>
      <c r="F5" s="6"/>
      <c r="G5" s="6"/>
      <c r="H5" s="6"/>
      <c r="I5" s="6"/>
      <c r="J5" s="6"/>
      <c r="K5" s="6"/>
      <c r="L5" s="6"/>
      <c r="M5" s="6"/>
      <c r="N5" s="6"/>
      <c r="O5" s="6"/>
      <c r="P5" s="6"/>
      <c r="Q5" s="6"/>
    </row>
    <row r="7" spans="1:17" ht="56" x14ac:dyDescent="0.35">
      <c r="A7" s="163" t="s">
        <v>29</v>
      </c>
      <c r="B7" s="155" t="s">
        <v>502</v>
      </c>
      <c r="C7" s="155" t="s">
        <v>39</v>
      </c>
      <c r="D7" s="155" t="s">
        <v>503</v>
      </c>
      <c r="E7" s="155" t="s">
        <v>504</v>
      </c>
      <c r="F7" s="155" t="s">
        <v>27</v>
      </c>
      <c r="G7" s="155" t="s">
        <v>28</v>
      </c>
      <c r="H7" s="155" t="s">
        <v>492</v>
      </c>
      <c r="I7" s="155" t="s">
        <v>505</v>
      </c>
      <c r="J7" s="6"/>
      <c r="K7" s="98"/>
      <c r="L7" s="99"/>
      <c r="M7" s="99"/>
      <c r="N7" s="99"/>
      <c r="O7" s="6"/>
      <c r="P7" s="6"/>
      <c r="Q7" s="6"/>
    </row>
    <row r="8" spans="1:17" x14ac:dyDescent="0.35">
      <c r="A8" s="153" t="s">
        <v>205</v>
      </c>
      <c r="B8" s="287">
        <v>6000</v>
      </c>
      <c r="C8" s="165">
        <f>(30000*'Prix médians'!C4)/'Prix médians'!$C$24</f>
        <v>4500</v>
      </c>
      <c r="D8" s="165">
        <f>(15000*'Prix médians'!D4)/'Prix médians'!$D$24</f>
        <v>3000</v>
      </c>
      <c r="E8" s="165">
        <f>(18000*'Prix médians'!F4)/'Prix médians'!$F$24</f>
        <v>10800</v>
      </c>
      <c r="F8" s="165">
        <f>(6000*'Prix médians'!G4)/'Prix médians'!$G$24</f>
        <v>5000</v>
      </c>
      <c r="G8" s="166">
        <f>(2000*'Prix médians'!E4)/'Prix médians'!$E$24</f>
        <v>6000</v>
      </c>
      <c r="H8" s="165">
        <f>(5*'Prix médians'!H4)/'Prix médians'!$H$25</f>
        <v>7500</v>
      </c>
      <c r="I8" s="165">
        <f>(10*'Prix médians'!I4)/'Prix médians'!$I$26</f>
        <v>2000</v>
      </c>
      <c r="J8" s="6"/>
      <c r="K8" s="80"/>
      <c r="L8" s="100"/>
      <c r="M8" s="100"/>
      <c r="N8" s="100"/>
      <c r="O8" s="11"/>
      <c r="P8" s="6"/>
      <c r="Q8" s="11"/>
    </row>
    <row r="9" spans="1:17" s="6" customFormat="1" x14ac:dyDescent="0.35">
      <c r="A9" s="153" t="s">
        <v>962</v>
      </c>
      <c r="B9" s="281">
        <f>(12000*'Prix médians'!B5)/'Prix médians'!$B$24</f>
        <v>6857.1428571428569</v>
      </c>
      <c r="C9" s="165">
        <f>(30000*'Prix médians'!C5)/'Prix médians'!$C$24</f>
        <v>9000</v>
      </c>
      <c r="D9" s="165">
        <f>(15000*'Prix médians'!D5)/'Prix médians'!$D$24</f>
        <v>9000</v>
      </c>
      <c r="E9" s="165">
        <f>(18000*'Prix médians'!F5)/'Prix médians'!$F$24</f>
        <v>7200</v>
      </c>
      <c r="F9" s="165">
        <f>(6000*'Prix médians'!G5)/'Prix médians'!$G$24</f>
        <v>4000</v>
      </c>
      <c r="G9" s="166">
        <f>(2000*'Prix médians'!E5)/'Prix médians'!$E$24</f>
        <v>3000</v>
      </c>
      <c r="H9" s="165">
        <f>(5*'Prix médians'!H5)/'Prix médians'!$H$25</f>
        <v>10000</v>
      </c>
      <c r="I9" s="165">
        <f>(10*'Prix médians'!I5)/'Prix médians'!$I$26</f>
        <v>2000</v>
      </c>
      <c r="K9" s="80"/>
      <c r="L9" s="100"/>
      <c r="M9" s="100"/>
      <c r="N9" s="100"/>
      <c r="O9" s="11"/>
      <c r="Q9" s="11"/>
    </row>
    <row r="10" spans="1:17" x14ac:dyDescent="0.35">
      <c r="A10" s="153" t="s">
        <v>80</v>
      </c>
      <c r="B10" s="281">
        <f>(12000*'Prix médians'!B6)/'Prix médians'!$B$24</f>
        <v>6857.1428571428569</v>
      </c>
      <c r="C10" s="165">
        <f>(30000*'Prix médians'!C6)/'Prix médians'!$C$24</f>
        <v>12000</v>
      </c>
      <c r="D10" s="165">
        <f>(15000*'Prix médians'!D6)/'Prix médians'!$D$24</f>
        <v>10500</v>
      </c>
      <c r="E10" s="165">
        <f>(18000*'Prix médians'!F6)/'Prix médians'!$F$24</f>
        <v>7200</v>
      </c>
      <c r="F10" s="165">
        <f>(6000*'Prix médians'!G6)/'Prix médians'!$G$24</f>
        <v>8000</v>
      </c>
      <c r="G10" s="166">
        <f>(2000*'Prix médians'!E6)/'Prix médians'!$E$24</f>
        <v>6000</v>
      </c>
      <c r="H10" s="165">
        <f>(5*'Prix médians'!H6)/'Prix médians'!$H$25</f>
        <v>6500</v>
      </c>
      <c r="I10" s="165">
        <f>(10*'Prix médians'!I6)/'Prix médians'!$I$26</f>
        <v>2000</v>
      </c>
      <c r="J10" s="6"/>
      <c r="K10" s="80"/>
      <c r="L10" s="100"/>
      <c r="M10" s="100"/>
      <c r="N10" s="100"/>
      <c r="O10" s="6"/>
      <c r="P10" s="6"/>
      <c r="Q10" s="6"/>
    </row>
    <row r="11" spans="1:17" s="6" customFormat="1" x14ac:dyDescent="0.35">
      <c r="A11" s="153" t="s">
        <v>73</v>
      </c>
      <c r="B11" s="281">
        <f>(12000*'Prix médians'!B7)/'Prix médians'!$B$24</f>
        <v>3600</v>
      </c>
      <c r="C11" s="165">
        <f>(30000*'Prix médians'!C7)/'Prix médians'!$C$24</f>
        <v>9750</v>
      </c>
      <c r="D11" s="165">
        <f>(15000*'Prix médians'!D7)/'Prix médians'!$D$24</f>
        <v>9000</v>
      </c>
      <c r="E11" s="165">
        <f>(18000*'Prix médians'!F7)/'Prix médians'!$F$24</f>
        <v>11700</v>
      </c>
      <c r="F11" s="165">
        <f>(6000*'Prix médians'!G7)/'Prix médians'!$G$24</f>
        <v>3000</v>
      </c>
      <c r="G11" s="287">
        <v>3000</v>
      </c>
      <c r="H11" s="165">
        <f>(5*'Prix médians'!H7)/'Prix médians'!$H$25</f>
        <v>6500</v>
      </c>
      <c r="I11" s="165">
        <f>(10*'Prix médians'!I7)/'Prix médians'!$I$26</f>
        <v>2000</v>
      </c>
      <c r="K11" s="80"/>
      <c r="L11" s="100"/>
      <c r="M11" s="100"/>
      <c r="N11" s="100"/>
    </row>
    <row r="12" spans="1:17" s="6" customFormat="1" x14ac:dyDescent="0.35">
      <c r="A12" s="153" t="s">
        <v>963</v>
      </c>
      <c r="B12" s="281">
        <f>(12000*'Prix médians'!B8)/'Prix médians'!$B$24</f>
        <v>3017.1428571428573</v>
      </c>
      <c r="C12" s="165">
        <f>(30000*'Prix médians'!C8)/'Prix médians'!$C$24</f>
        <v>4500</v>
      </c>
      <c r="D12" s="165">
        <f>(15000*'Prix médians'!D8)/'Prix médians'!$D$24</f>
        <v>9000</v>
      </c>
      <c r="E12" s="165">
        <f>(18000*'Prix médians'!F8)/'Prix médians'!$F$24</f>
        <v>9000</v>
      </c>
      <c r="F12" s="165">
        <f>(6000*'Prix médians'!G8)/'Prix médians'!$G$24</f>
        <v>6000</v>
      </c>
      <c r="G12" s="166">
        <f>(2000*'Prix médians'!E8)/'Prix médians'!$E$24</f>
        <v>3000</v>
      </c>
      <c r="H12" s="165">
        <f>(5*'Prix médians'!H8)/'Prix médians'!$H$25</f>
        <v>7500</v>
      </c>
      <c r="I12" s="165">
        <f>(10*'Prix médians'!I8)/'Prix médians'!$I$26</f>
        <v>2500</v>
      </c>
      <c r="K12" s="80"/>
      <c r="L12" s="100"/>
      <c r="M12" s="100"/>
      <c r="N12" s="100"/>
    </row>
    <row r="13" spans="1:17" s="6" customFormat="1" x14ac:dyDescent="0.35">
      <c r="A13" s="153" t="s">
        <v>85</v>
      </c>
      <c r="B13" s="281">
        <f>(12000*'Prix médians'!B9)/'Prix médians'!$B$24</f>
        <v>6000</v>
      </c>
      <c r="C13" s="165">
        <f>(30000*'Prix médians'!C9)/'Prix médians'!$C$24</f>
        <v>4770</v>
      </c>
      <c r="D13" s="165">
        <f>(15000*'Prix médians'!D9)/'Prix médians'!$D$24</f>
        <v>18750</v>
      </c>
      <c r="E13" s="165">
        <f>(18000*'Prix médians'!F9)/'Prix médians'!$F$24</f>
        <v>13500</v>
      </c>
      <c r="F13" s="165">
        <f>(6000*'Prix médians'!G9)/'Prix médians'!$G$24</f>
        <v>6000</v>
      </c>
      <c r="G13" s="166">
        <f>(2000*'Prix médians'!E9)/'Prix médians'!$E$24</f>
        <v>2000</v>
      </c>
      <c r="H13" s="165">
        <f>(5*'Prix médians'!H9)/'Prix médians'!$H$25</f>
        <v>7500</v>
      </c>
      <c r="I13" s="165">
        <f>(10*'Prix médians'!I9)/'Prix médians'!$I$26</f>
        <v>2500</v>
      </c>
      <c r="K13" s="80"/>
      <c r="L13" s="100"/>
      <c r="M13" s="100"/>
      <c r="N13" s="100"/>
    </row>
    <row r="14" spans="1:17" x14ac:dyDescent="0.35">
      <c r="A14" s="167" t="s">
        <v>30</v>
      </c>
      <c r="B14" s="283">
        <f>(12000*'Prix médians'!B10)/'Prix médians'!$B$24</f>
        <v>6000</v>
      </c>
      <c r="C14" s="283">
        <f>(30000*'Prix médians'!C10)/'Prix médians'!$C$24</f>
        <v>6885</v>
      </c>
      <c r="D14" s="283">
        <f>(15000*'Prix médians'!D10)/'Prix médians'!$D$24</f>
        <v>9000</v>
      </c>
      <c r="E14" s="283">
        <f>(18000*'Prix médians'!F10)/'Prix médians'!$F$24</f>
        <v>9900</v>
      </c>
      <c r="F14" s="283">
        <f>(6000*'Prix médians'!G10)/'Prix médians'!$G$24</f>
        <v>5500</v>
      </c>
      <c r="G14" s="283">
        <f>(2000*'Prix médians'!E10)/'Prix médians'!$E$24</f>
        <v>3000</v>
      </c>
      <c r="H14" s="283">
        <f>(5*'Prix médians'!H10)/'Prix médians'!$H$25</f>
        <v>7500</v>
      </c>
      <c r="I14" s="283">
        <f>(10*'Prix médians'!I10)/'Prix médians'!$I$26</f>
        <v>2000</v>
      </c>
      <c r="J14" s="6"/>
      <c r="K14" s="101"/>
      <c r="L14" s="101"/>
      <c r="M14" s="101"/>
      <c r="N14" s="101"/>
    </row>
    <row r="15" spans="1:17" ht="20" x14ac:dyDescent="0.4">
      <c r="A15" s="4"/>
      <c r="B15" s="11"/>
      <c r="C15" s="11"/>
      <c r="D15" s="11"/>
      <c r="E15" s="11"/>
      <c r="F15" s="11"/>
      <c r="G15" s="11"/>
      <c r="H15" s="11"/>
      <c r="I15" s="11"/>
      <c r="J15" s="6"/>
      <c r="K15" s="6"/>
      <c r="L15" s="6"/>
      <c r="M15" s="6"/>
      <c r="N15" s="6"/>
    </row>
    <row r="16" spans="1:17" ht="16.5" customHeight="1" x14ac:dyDescent="0.35">
      <c r="A16" s="88" t="s">
        <v>491</v>
      </c>
      <c r="B16" s="84"/>
      <c r="C16" s="84"/>
      <c r="D16" s="84"/>
      <c r="E16" s="84"/>
      <c r="F16" s="84"/>
      <c r="G16" s="6"/>
      <c r="H16" s="6"/>
      <c r="I16" s="6"/>
      <c r="J16" s="6"/>
      <c r="K16" s="6"/>
      <c r="L16" s="6"/>
      <c r="M16" s="6"/>
      <c r="N16" s="6"/>
    </row>
    <row r="17" spans="1:14" x14ac:dyDescent="0.35">
      <c r="A17" s="89" t="s">
        <v>841</v>
      </c>
      <c r="B17" s="109" t="s">
        <v>842</v>
      </c>
      <c r="C17" s="110"/>
      <c r="D17" s="110"/>
      <c r="E17" s="110"/>
      <c r="F17" s="110"/>
      <c r="G17" s="6"/>
      <c r="H17" s="6"/>
      <c r="I17" s="6"/>
      <c r="J17" s="6"/>
      <c r="K17" s="6"/>
      <c r="L17" s="6"/>
      <c r="M17" s="6"/>
      <c r="N17" s="6"/>
    </row>
    <row r="18" spans="1:14" x14ac:dyDescent="0.35">
      <c r="A18" s="90" t="s">
        <v>841</v>
      </c>
      <c r="B18" s="389" t="s">
        <v>843</v>
      </c>
      <c r="C18" s="390"/>
      <c r="D18" s="390"/>
      <c r="E18" s="390"/>
      <c r="F18" s="390"/>
      <c r="G18" s="6"/>
      <c r="H18" s="6"/>
      <c r="I18" s="6"/>
      <c r="J18" s="6"/>
      <c r="K18" s="6"/>
      <c r="L18" s="6"/>
      <c r="M18" s="6"/>
      <c r="N18" s="6"/>
    </row>
    <row r="19" spans="1:14" x14ac:dyDescent="0.35">
      <c r="A19" s="81"/>
      <c r="B19" s="6"/>
      <c r="C19" s="6"/>
      <c r="D19" s="6"/>
      <c r="E19" s="6"/>
      <c r="F19" s="6"/>
      <c r="G19" s="6"/>
      <c r="H19" s="6"/>
      <c r="I19" s="6"/>
      <c r="J19" s="6"/>
      <c r="K19" s="6"/>
      <c r="L19" s="6"/>
      <c r="M19" s="6"/>
      <c r="N19" s="6"/>
    </row>
    <row r="20" spans="1:14" ht="14.5" customHeight="1" x14ac:dyDescent="0.35">
      <c r="A20" s="388" t="s">
        <v>844</v>
      </c>
      <c r="B20" s="388"/>
      <c r="C20" s="388"/>
      <c r="D20" s="388"/>
      <c r="E20" s="6"/>
      <c r="F20" s="6"/>
      <c r="G20" s="6"/>
      <c r="H20" s="6"/>
      <c r="I20" s="6"/>
      <c r="J20" s="6"/>
      <c r="K20" s="6"/>
      <c r="L20" s="6"/>
      <c r="M20" s="6"/>
      <c r="N20" s="6"/>
    </row>
    <row r="21" spans="1:14" x14ac:dyDescent="0.35">
      <c r="A21" s="388"/>
      <c r="B21" s="388"/>
      <c r="C21" s="388"/>
      <c r="D21" s="388"/>
      <c r="E21" s="6"/>
      <c r="F21" s="6"/>
      <c r="G21" s="6"/>
      <c r="H21" s="6"/>
      <c r="I21" s="6"/>
      <c r="J21" s="6"/>
      <c r="K21" s="6"/>
      <c r="L21" s="6"/>
      <c r="M21" s="6"/>
      <c r="N21" s="6"/>
    </row>
    <row r="22" spans="1:14" x14ac:dyDescent="0.35">
      <c r="A22" s="388"/>
      <c r="B22" s="388"/>
      <c r="C22" s="388"/>
      <c r="D22" s="388"/>
      <c r="E22" s="6"/>
      <c r="F22" s="6"/>
      <c r="G22" s="6"/>
      <c r="H22" s="6"/>
      <c r="I22" s="6"/>
      <c r="J22" s="6"/>
      <c r="K22" s="6"/>
      <c r="L22" s="6"/>
      <c r="M22" s="6"/>
      <c r="N22" s="6"/>
    </row>
    <row r="23" spans="1:14" x14ac:dyDescent="0.35">
      <c r="A23" s="388"/>
      <c r="B23" s="388"/>
      <c r="C23" s="388"/>
      <c r="D23" s="388"/>
      <c r="E23" s="6"/>
      <c r="F23" s="6"/>
      <c r="G23" s="6"/>
      <c r="H23" s="6"/>
      <c r="I23" s="6"/>
      <c r="J23" s="6"/>
      <c r="K23" s="6"/>
      <c r="L23" s="6"/>
      <c r="M23" s="6"/>
      <c r="N23" s="6"/>
    </row>
    <row r="24" spans="1:14" x14ac:dyDescent="0.35">
      <c r="A24" s="388"/>
      <c r="B24" s="388"/>
      <c r="C24" s="388"/>
      <c r="D24" s="388"/>
      <c r="E24" s="6"/>
      <c r="F24" s="6"/>
      <c r="G24" s="6"/>
      <c r="H24" s="6"/>
      <c r="I24" s="6"/>
      <c r="J24" s="6"/>
      <c r="K24" s="6"/>
      <c r="L24" s="6"/>
      <c r="M24" s="6"/>
      <c r="N24" s="6"/>
    </row>
    <row r="25" spans="1:14" s="6" customFormat="1" x14ac:dyDescent="0.35">
      <c r="A25" s="102"/>
      <c r="B25" s="102"/>
      <c r="C25" s="102"/>
    </row>
    <row r="26" spans="1:14" s="6" customFormat="1" x14ac:dyDescent="0.35">
      <c r="A26" s="102"/>
      <c r="B26" s="102"/>
      <c r="C26" s="102"/>
    </row>
    <row r="27" spans="1:14" x14ac:dyDescent="0.35">
      <c r="A27" s="102"/>
      <c r="B27" s="102"/>
      <c r="C27" s="102"/>
    </row>
    <row r="28" spans="1:14" x14ac:dyDescent="0.35">
      <c r="A28" s="82"/>
      <c r="B28" s="6"/>
      <c r="C28" s="6"/>
    </row>
    <row r="29" spans="1:14" x14ac:dyDescent="0.35">
      <c r="A29" s="12"/>
      <c r="B29" s="6"/>
      <c r="C29" s="6"/>
    </row>
  </sheetData>
  <mergeCells count="2">
    <mergeCell ref="B18:F18"/>
    <mergeCell ref="A20:D24"/>
  </mergeCells>
  <conditionalFormatting sqref="C8:C13">
    <cfRule type="colorScale" priority="3783">
      <colorScale>
        <cfvo type="min"/>
        <cfvo type="percentile" val="50"/>
        <cfvo type="max"/>
        <color rgb="FF63BE7B"/>
        <color rgb="FFFFEB84"/>
        <color rgb="FFF8696B"/>
      </colorScale>
    </cfRule>
  </conditionalFormatting>
  <conditionalFormatting sqref="G8:G10 G12:G13">
    <cfRule type="colorScale" priority="3784">
      <colorScale>
        <cfvo type="min"/>
        <cfvo type="percentile" val="50"/>
        <cfvo type="max"/>
        <color rgb="FF63BE7B"/>
        <color rgb="FFFFEB84"/>
        <color rgb="FFF8696B"/>
      </colorScale>
    </cfRule>
  </conditionalFormatting>
  <conditionalFormatting sqref="D8:D13">
    <cfRule type="colorScale" priority="3786">
      <colorScale>
        <cfvo type="min"/>
        <cfvo type="percentile" val="50"/>
        <cfvo type="max"/>
        <color rgb="FF63BE7B"/>
        <color rgb="FFFFEB84"/>
        <color rgb="FFF8696B"/>
      </colorScale>
    </cfRule>
  </conditionalFormatting>
  <conditionalFormatting sqref="F8:F13">
    <cfRule type="colorScale" priority="3787">
      <colorScale>
        <cfvo type="min"/>
        <cfvo type="percentile" val="50"/>
        <cfvo type="max"/>
        <color rgb="FF63BE7B"/>
        <color rgb="FFFFEB84"/>
        <color rgb="FFF8696B"/>
      </colorScale>
    </cfRule>
  </conditionalFormatting>
  <conditionalFormatting sqref="H8:H13">
    <cfRule type="colorScale" priority="3788">
      <colorScale>
        <cfvo type="min"/>
        <cfvo type="percentile" val="50"/>
        <cfvo type="max"/>
        <color rgb="FF63BE7B"/>
        <color rgb="FFFFEB84"/>
        <color rgb="FFF8696B"/>
      </colorScale>
    </cfRule>
  </conditionalFormatting>
  <conditionalFormatting sqref="E8:E13">
    <cfRule type="colorScale" priority="3789">
      <colorScale>
        <cfvo type="min"/>
        <cfvo type="percentile" val="50"/>
        <cfvo type="max"/>
        <color rgb="FF63BE7B"/>
        <color rgb="FFFFEB84"/>
        <color rgb="FFF8696B"/>
      </colorScale>
    </cfRule>
  </conditionalFormatting>
  <conditionalFormatting sqref="I8:I13">
    <cfRule type="colorScale" priority="3790">
      <colorScale>
        <cfvo type="min"/>
        <cfvo type="percentile" val="50"/>
        <cfvo type="max"/>
        <color rgb="FF63BE7B"/>
        <color rgb="FFFFEB84"/>
        <color rgb="FFF8696B"/>
      </colorScale>
    </cfRule>
  </conditionalFormatting>
  <conditionalFormatting sqref="B11:B13">
    <cfRule type="colorScale" priority="2">
      <colorScale>
        <cfvo type="min"/>
        <cfvo type="percentile" val="50"/>
        <cfvo type="max"/>
        <color rgb="FF63BE7B"/>
        <color rgb="FFFFEB84"/>
        <color rgb="FFF8696B"/>
      </colorScale>
    </cfRule>
  </conditionalFormatting>
  <conditionalFormatting sqref="B9:B10">
    <cfRule type="colorScale" priority="1">
      <colorScale>
        <cfvo type="min"/>
        <cfvo type="percentile" val="50"/>
        <cfvo type="max"/>
        <color rgb="FF63BE7B"/>
        <color rgb="FFFFEB84"/>
        <color rgb="FFF8696B"/>
      </colorScale>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election activeCell="F3" sqref="F3"/>
    </sheetView>
  </sheetViews>
  <sheetFormatPr defaultRowHeight="14.5" x14ac:dyDescent="0.35"/>
  <cols>
    <col min="1" max="4" width="8.7265625" style="6"/>
    <col min="5" max="5" width="11.08984375" style="6" customWidth="1"/>
    <col min="6" max="6" width="77.81640625" style="6" customWidth="1"/>
    <col min="7" max="16384" width="8.7265625" style="6"/>
  </cols>
  <sheetData>
    <row r="1" spans="1:6" x14ac:dyDescent="0.35">
      <c r="A1" s="393" t="s">
        <v>1496</v>
      </c>
      <c r="B1" s="393"/>
      <c r="C1" s="393"/>
      <c r="D1" s="393"/>
      <c r="E1" s="393"/>
      <c r="F1" s="393"/>
    </row>
    <row r="2" spans="1:6" ht="30.5" customHeight="1" x14ac:dyDescent="0.35">
      <c r="A2" s="393"/>
      <c r="B2" s="393"/>
      <c r="C2" s="393"/>
      <c r="D2" s="393"/>
      <c r="E2" s="393"/>
      <c r="F2" s="393"/>
    </row>
    <row r="3" spans="1:6" x14ac:dyDescent="0.35">
      <c r="A3" s="1"/>
      <c r="B3" s="42"/>
      <c r="C3" s="42"/>
      <c r="D3" s="42"/>
      <c r="E3" s="1"/>
      <c r="F3" s="42"/>
    </row>
    <row r="4" spans="1:6" x14ac:dyDescent="0.35">
      <c r="A4" s="394" t="s">
        <v>967</v>
      </c>
      <c r="B4" s="394"/>
      <c r="C4" s="394"/>
      <c r="D4" s="394"/>
      <c r="E4" s="394"/>
      <c r="F4" s="394"/>
    </row>
    <row r="5" spans="1:6" x14ac:dyDescent="0.35">
      <c r="A5" s="1"/>
      <c r="B5" s="42"/>
      <c r="C5" s="42"/>
      <c r="D5" s="42"/>
      <c r="E5" s="1"/>
      <c r="F5" s="42"/>
    </row>
    <row r="6" spans="1:6" ht="51.5" customHeight="1" x14ac:dyDescent="0.35">
      <c r="A6" s="43" t="s">
        <v>470</v>
      </c>
      <c r="B6" s="43" t="s">
        <v>506</v>
      </c>
      <c r="C6" s="74" t="s">
        <v>968</v>
      </c>
      <c r="D6" s="74" t="s">
        <v>969</v>
      </c>
      <c r="E6" s="43" t="s">
        <v>970</v>
      </c>
      <c r="F6" s="43" t="s">
        <v>64</v>
      </c>
    </row>
    <row r="7" spans="1:6" ht="28" x14ac:dyDescent="0.35">
      <c r="A7" s="44" t="s">
        <v>36</v>
      </c>
      <c r="B7" s="46" t="s">
        <v>493</v>
      </c>
      <c r="C7" s="45">
        <v>100</v>
      </c>
      <c r="D7" s="45">
        <f>'Prix médians'!B11</f>
        <v>200</v>
      </c>
      <c r="E7" s="31">
        <f>(D7/C7)-1</f>
        <v>1</v>
      </c>
      <c r="F7" s="122" t="s">
        <v>976</v>
      </c>
    </row>
    <row r="8" spans="1:6" ht="28" x14ac:dyDescent="0.35">
      <c r="A8" s="44" t="s">
        <v>38</v>
      </c>
      <c r="B8" s="46" t="s">
        <v>471</v>
      </c>
      <c r="C8" s="45">
        <v>119</v>
      </c>
      <c r="D8" s="45">
        <f>'Prix médians'!C11</f>
        <v>114.75</v>
      </c>
      <c r="E8" s="31">
        <f t="shared" ref="E8:E16" si="0">(D8/C8)-1</f>
        <v>-3.5714285714285698E-2</v>
      </c>
      <c r="F8" s="122" t="s">
        <v>977</v>
      </c>
    </row>
    <row r="9" spans="1:6" x14ac:dyDescent="0.35">
      <c r="A9" s="44" t="s">
        <v>2</v>
      </c>
      <c r="B9" s="46" t="s">
        <v>471</v>
      </c>
      <c r="C9" s="45">
        <v>300</v>
      </c>
      <c r="D9" s="45">
        <f>'Prix médians'!D11</f>
        <v>300</v>
      </c>
      <c r="E9" s="31">
        <f t="shared" si="0"/>
        <v>0</v>
      </c>
      <c r="F9" s="122" t="s">
        <v>978</v>
      </c>
    </row>
    <row r="10" spans="1:6" x14ac:dyDescent="0.35">
      <c r="A10" s="44" t="s">
        <v>3</v>
      </c>
      <c r="B10" s="46" t="s">
        <v>471</v>
      </c>
      <c r="C10" s="45">
        <v>250</v>
      </c>
      <c r="D10" s="45">
        <f>'Prix médians'!F11</f>
        <v>275</v>
      </c>
      <c r="E10" s="31">
        <f t="shared" si="0"/>
        <v>0.10000000000000009</v>
      </c>
      <c r="F10" s="122" t="s">
        <v>978</v>
      </c>
    </row>
    <row r="11" spans="1:6" x14ac:dyDescent="0.35">
      <c r="A11" s="44" t="s">
        <v>439</v>
      </c>
      <c r="B11" s="46" t="s">
        <v>472</v>
      </c>
      <c r="C11" s="45">
        <v>100</v>
      </c>
      <c r="D11" s="45">
        <f>'Prix médians'!G11</f>
        <v>137.5</v>
      </c>
      <c r="E11" s="31">
        <f t="shared" si="0"/>
        <v>0.375</v>
      </c>
      <c r="F11" s="122" t="s">
        <v>978</v>
      </c>
    </row>
    <row r="12" spans="1:6" x14ac:dyDescent="0.35">
      <c r="A12" s="44" t="s">
        <v>4</v>
      </c>
      <c r="B12" s="46" t="s">
        <v>473</v>
      </c>
      <c r="C12" s="45">
        <v>1250</v>
      </c>
      <c r="D12" s="45">
        <f>'Prix médians'!E11</f>
        <v>2250</v>
      </c>
      <c r="E12" s="31">
        <f t="shared" si="0"/>
        <v>0.8</v>
      </c>
      <c r="F12" s="122" t="s">
        <v>977</v>
      </c>
    </row>
    <row r="13" spans="1:6" ht="28" x14ac:dyDescent="0.35">
      <c r="A13" s="44" t="s">
        <v>440</v>
      </c>
      <c r="B13" s="46" t="s">
        <v>474</v>
      </c>
      <c r="C13" s="45">
        <v>1200</v>
      </c>
      <c r="D13" s="45">
        <f>'Prix médians'!H11</f>
        <v>1500</v>
      </c>
      <c r="E13" s="31">
        <f t="shared" si="0"/>
        <v>0.25</v>
      </c>
      <c r="F13" s="122" t="s">
        <v>978</v>
      </c>
    </row>
    <row r="14" spans="1:6" x14ac:dyDescent="0.35">
      <c r="A14" s="44" t="s">
        <v>5</v>
      </c>
      <c r="B14" s="46">
        <v>1</v>
      </c>
      <c r="C14" s="45">
        <v>200</v>
      </c>
      <c r="D14" s="45">
        <f>'Prix médians'!I11</f>
        <v>200</v>
      </c>
      <c r="E14" s="31">
        <f t="shared" si="0"/>
        <v>0</v>
      </c>
      <c r="F14" s="122" t="s">
        <v>978</v>
      </c>
    </row>
    <row r="15" spans="1:6" x14ac:dyDescent="0.35">
      <c r="A15" s="44" t="s">
        <v>819</v>
      </c>
      <c r="B15" s="46" t="s">
        <v>822</v>
      </c>
      <c r="C15" s="45">
        <v>25</v>
      </c>
      <c r="D15" s="45">
        <f>'Prix médians'!K11</f>
        <v>25</v>
      </c>
      <c r="E15" s="31">
        <f t="shared" si="0"/>
        <v>0</v>
      </c>
      <c r="F15" s="122" t="s">
        <v>976</v>
      </c>
    </row>
    <row r="16" spans="1:6" x14ac:dyDescent="0.35">
      <c r="A16" s="44" t="s">
        <v>7</v>
      </c>
      <c r="B16" s="46" t="s">
        <v>474</v>
      </c>
      <c r="C16" s="45">
        <v>1000</v>
      </c>
      <c r="D16" s="45">
        <f>'Prix médians'!J11</f>
        <v>1200</v>
      </c>
      <c r="E16" s="31">
        <f t="shared" si="0"/>
        <v>0.19999999999999996</v>
      </c>
      <c r="F16" s="122" t="s">
        <v>976</v>
      </c>
    </row>
    <row r="17" spans="1:4" x14ac:dyDescent="0.35">
      <c r="A17" s="8"/>
      <c r="B17" s="8"/>
      <c r="C17" s="8"/>
      <c r="D17" s="8"/>
    </row>
    <row r="19" spans="1:4" x14ac:dyDescent="0.35">
      <c r="A19"/>
      <c r="B19"/>
    </row>
    <row r="21" spans="1:4" x14ac:dyDescent="0.35">
      <c r="A21" s="1"/>
    </row>
  </sheetData>
  <mergeCells count="2">
    <mergeCell ref="A1:F2"/>
    <mergeCell ref="A4:F4"/>
  </mergeCells>
  <conditionalFormatting sqref="E7:E16">
    <cfRule type="cellIs" dxfId="1" priority="3" operator="lessThan">
      <formula>0</formula>
    </cfRule>
    <cfRule type="cellIs" dxfId="0" priority="4" operator="greaterThan">
      <formula>0</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G393"/>
  <sheetViews>
    <sheetView zoomScale="60" zoomScaleNormal="60" workbookViewId="0">
      <pane xSplit="1" topLeftCell="B1" activePane="topRight" state="frozen"/>
      <selection pane="topRight" activeCell="J387" sqref="J387"/>
    </sheetView>
  </sheetViews>
  <sheetFormatPr defaultColWidth="10.1796875" defaultRowHeight="14" x14ac:dyDescent="0.3"/>
  <cols>
    <col min="1" max="1" width="16.54296875" style="1" customWidth="1"/>
    <col min="2" max="2" width="12.6328125" style="1" customWidth="1"/>
    <col min="3" max="3" width="12.1796875" style="1" customWidth="1"/>
    <col min="4" max="5" width="11.7265625" style="1" customWidth="1"/>
    <col min="6" max="6" width="11.81640625" style="1" customWidth="1"/>
    <col min="7" max="7" width="12.7265625" style="1" customWidth="1"/>
    <col min="8" max="8" width="12.1796875" style="1" customWidth="1"/>
    <col min="9" max="9" width="11.453125" style="1" customWidth="1"/>
    <col min="10" max="10" width="12.1796875" style="1" customWidth="1"/>
    <col min="11" max="11" width="12.26953125" style="1" customWidth="1"/>
    <col min="12" max="12" width="11.7265625" style="1" customWidth="1"/>
    <col min="13" max="13" width="12.90625" style="1" customWidth="1"/>
    <col min="14" max="15" width="12.36328125" style="1" customWidth="1"/>
    <col min="16" max="16" width="12" style="1" customWidth="1"/>
    <col min="17" max="17" width="12.1796875" style="1" customWidth="1"/>
    <col min="18" max="18" width="12" style="1" customWidth="1"/>
    <col min="19" max="19" width="12.7265625" style="1" customWidth="1"/>
    <col min="20" max="20" width="13.26953125" style="1" customWidth="1"/>
    <col min="21" max="22" width="13.1796875" style="1" customWidth="1"/>
    <col min="23" max="23" width="10.1796875" style="1"/>
    <col min="24" max="24" width="12.6328125" style="1" customWidth="1"/>
    <col min="25" max="25" width="12.36328125" style="1" customWidth="1"/>
    <col min="26" max="26" width="11.90625" style="1" customWidth="1"/>
    <col min="27" max="27" width="12.26953125" style="1" customWidth="1"/>
    <col min="28" max="28" width="12.1796875" style="1" customWidth="1"/>
    <col min="29" max="29" width="12.6328125" style="1" customWidth="1"/>
    <col min="30" max="30" width="12.1796875" style="1" customWidth="1"/>
    <col min="31" max="31" width="13.26953125" style="1" customWidth="1"/>
    <col min="32" max="32" width="13.08984375" style="1" customWidth="1"/>
    <col min="33" max="43" width="12.453125" style="1" customWidth="1"/>
    <col min="44" max="45" width="12.1796875" style="1" customWidth="1"/>
    <col min="46" max="46" width="10.1796875" style="1"/>
    <col min="47" max="66" width="12.453125" style="1" customWidth="1"/>
    <col min="67" max="68" width="12.7265625" style="1" customWidth="1"/>
    <col min="69" max="69" width="10.1796875" style="1"/>
    <col min="70" max="89" width="12.6328125" style="1" customWidth="1"/>
    <col min="90" max="91" width="12.36328125" style="1" customWidth="1"/>
    <col min="92" max="92" width="10.1796875" style="1"/>
    <col min="93" max="111" width="11.81640625" style="1" customWidth="1"/>
    <col min="112" max="114" width="12.90625" style="1" customWidth="1"/>
    <col min="115" max="116" width="10.1796875" style="1"/>
    <col min="117" max="117" width="10.54296875" style="1" bestFit="1" customWidth="1"/>
    <col min="118" max="118" width="11.90625" style="1" bestFit="1" customWidth="1"/>
    <col min="119" max="120" width="10.453125" style="1" bestFit="1" customWidth="1"/>
    <col min="121" max="121" width="11.08984375" style="1" customWidth="1"/>
    <col min="122" max="123" width="10.36328125" style="1" bestFit="1" customWidth="1"/>
    <col min="124" max="125" width="10.453125" style="1" bestFit="1" customWidth="1"/>
    <col min="126" max="126" width="10.1796875" style="1"/>
    <col min="127" max="127" width="10.54296875" style="1" bestFit="1" customWidth="1"/>
    <col min="128" max="128" width="10.1796875" style="1"/>
    <col min="129" max="129" width="10.54296875" style="1" bestFit="1" customWidth="1"/>
    <col min="130" max="130" width="10.1796875" style="1"/>
    <col min="131" max="132" width="10.54296875" style="1" bestFit="1" customWidth="1"/>
    <col min="133" max="133" width="11.08984375" style="1" customWidth="1"/>
    <col min="134" max="134" width="11.54296875" style="1" customWidth="1"/>
    <col min="135" max="135" width="12.26953125" style="1" customWidth="1"/>
    <col min="136" max="136" width="13.7265625" style="1" customWidth="1"/>
    <col min="137" max="16384" width="10.1796875" style="1"/>
  </cols>
  <sheetData>
    <row r="1" spans="1:114" x14ac:dyDescent="0.3">
      <c r="A1" s="1" t="s">
        <v>458</v>
      </c>
    </row>
    <row r="2" spans="1:114" x14ac:dyDescent="0.3">
      <c r="A2" s="168"/>
      <c r="B2" s="1" t="s">
        <v>446</v>
      </c>
    </row>
    <row r="3" spans="1:114" x14ac:dyDescent="0.3">
      <c r="A3" s="32">
        <v>5500</v>
      </c>
      <c r="B3" s="1" t="s">
        <v>459</v>
      </c>
    </row>
    <row r="4" spans="1:114" x14ac:dyDescent="0.3">
      <c r="A4" s="411" t="s">
        <v>510</v>
      </c>
      <c r="B4" s="411"/>
      <c r="C4" s="411"/>
      <c r="D4" s="411"/>
      <c r="E4" s="411"/>
      <c r="F4" s="411"/>
      <c r="G4" s="411"/>
      <c r="H4" s="411"/>
      <c r="I4" s="411"/>
      <c r="J4" s="411"/>
      <c r="K4" s="411"/>
      <c r="L4" s="411"/>
      <c r="M4" s="411"/>
      <c r="N4" s="411"/>
      <c r="O4" s="411"/>
      <c r="P4" s="411"/>
      <c r="Q4" s="411"/>
      <c r="R4" s="411"/>
      <c r="S4" s="411"/>
      <c r="T4" s="411"/>
      <c r="U4" s="411"/>
      <c r="V4" s="411"/>
      <c r="W4" s="411"/>
      <c r="X4" s="411"/>
      <c r="Y4" s="411"/>
      <c r="Z4" s="411"/>
      <c r="AA4" s="411"/>
      <c r="AB4" s="411"/>
      <c r="AC4" s="411"/>
      <c r="AD4" s="411"/>
      <c r="AE4" s="411"/>
      <c r="AF4" s="411"/>
      <c r="AG4" s="411"/>
      <c r="AH4" s="411"/>
      <c r="AI4" s="411"/>
      <c r="AJ4" s="411"/>
      <c r="AK4" s="411"/>
      <c r="AL4" s="411"/>
      <c r="AM4" s="411"/>
      <c r="AN4" s="411"/>
      <c r="AO4" s="411"/>
      <c r="AP4" s="411"/>
      <c r="AQ4" s="411"/>
      <c r="AR4" s="411"/>
      <c r="AS4" s="411"/>
      <c r="AT4" s="411"/>
      <c r="AU4" s="411"/>
    </row>
    <row r="5" spans="1:114" s="3" customFormat="1" x14ac:dyDescent="0.3">
      <c r="A5" s="93"/>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row>
    <row r="6" spans="1:114" ht="18" x14ac:dyDescent="0.4">
      <c r="A6" s="53" t="s">
        <v>475</v>
      </c>
      <c r="B6" s="53"/>
      <c r="C6" s="47"/>
    </row>
    <row r="8" spans="1:114" x14ac:dyDescent="0.3">
      <c r="A8" s="409" t="s">
        <v>476</v>
      </c>
      <c r="B8" s="409"/>
      <c r="C8" s="409"/>
      <c r="D8" s="409"/>
      <c r="E8" s="409"/>
      <c r="F8" s="409"/>
      <c r="G8" s="409"/>
      <c r="H8" s="409"/>
      <c r="I8" s="409"/>
      <c r="J8" s="409"/>
      <c r="K8" s="409"/>
      <c r="L8" s="409"/>
      <c r="M8" s="409"/>
      <c r="N8" s="409"/>
      <c r="O8" s="409"/>
      <c r="P8" s="409"/>
      <c r="Q8" s="409"/>
      <c r="R8" s="409"/>
      <c r="S8" s="409"/>
      <c r="T8" s="409"/>
      <c r="U8" s="409"/>
      <c r="V8" s="143"/>
      <c r="X8" s="401" t="s">
        <v>44</v>
      </c>
      <c r="Y8" s="401"/>
      <c r="Z8" s="401"/>
      <c r="AA8" s="401"/>
      <c r="AB8" s="401"/>
      <c r="AC8" s="401"/>
      <c r="AD8" s="401"/>
      <c r="AE8" s="401"/>
      <c r="AF8" s="401"/>
      <c r="AG8" s="401"/>
      <c r="AH8" s="401"/>
      <c r="AI8" s="401"/>
      <c r="AJ8" s="401"/>
      <c r="AK8" s="401"/>
      <c r="AL8" s="401"/>
      <c r="AM8" s="401"/>
      <c r="AN8" s="401"/>
      <c r="AO8" s="401"/>
      <c r="AP8" s="401"/>
      <c r="AQ8" s="401"/>
      <c r="AR8" s="401"/>
      <c r="AS8" s="143"/>
      <c r="AU8" s="401" t="s">
        <v>75</v>
      </c>
      <c r="AV8" s="401"/>
      <c r="AW8" s="401"/>
      <c r="AX8" s="401"/>
      <c r="AY8" s="401"/>
      <c r="AZ8" s="401"/>
      <c r="BA8" s="401"/>
      <c r="BB8" s="401"/>
      <c r="BC8" s="401"/>
      <c r="BD8" s="401"/>
      <c r="BE8" s="401"/>
      <c r="BF8" s="401"/>
      <c r="BG8" s="401"/>
      <c r="BH8" s="401"/>
      <c r="BI8" s="401"/>
      <c r="BJ8" s="401"/>
      <c r="BK8" s="401"/>
      <c r="BL8" s="401"/>
      <c r="BM8" s="401"/>
      <c r="BN8" s="401"/>
      <c r="BO8" s="401"/>
      <c r="BP8" s="143"/>
      <c r="BR8" s="401" t="s">
        <v>2</v>
      </c>
      <c r="BS8" s="401"/>
      <c r="BT8" s="401"/>
      <c r="BU8" s="401"/>
      <c r="BV8" s="401"/>
      <c r="BW8" s="401"/>
      <c r="BX8" s="401"/>
      <c r="BY8" s="401"/>
      <c r="BZ8" s="401"/>
      <c r="CA8" s="401"/>
      <c r="CB8" s="401"/>
      <c r="CC8" s="401"/>
      <c r="CD8" s="401"/>
      <c r="CE8" s="401"/>
      <c r="CF8" s="401"/>
      <c r="CG8" s="401"/>
      <c r="CH8" s="401"/>
      <c r="CI8" s="401"/>
      <c r="CJ8" s="401"/>
      <c r="CK8" s="401"/>
      <c r="CL8" s="401"/>
      <c r="CM8" s="143"/>
      <c r="CO8" s="401" t="s">
        <v>21</v>
      </c>
      <c r="CP8" s="401"/>
      <c r="CQ8" s="401"/>
      <c r="CR8" s="401"/>
      <c r="CS8" s="401"/>
      <c r="CT8" s="401"/>
      <c r="CU8" s="401"/>
      <c r="CV8" s="401"/>
      <c r="CW8" s="401"/>
      <c r="CX8" s="401"/>
      <c r="CY8" s="401"/>
      <c r="CZ8" s="401"/>
      <c r="DA8" s="401"/>
      <c r="DB8" s="401"/>
      <c r="DC8" s="401"/>
      <c r="DD8" s="401"/>
      <c r="DE8" s="401"/>
      <c r="DF8" s="401"/>
      <c r="DG8" s="401"/>
      <c r="DH8" s="401"/>
      <c r="DI8" s="401"/>
      <c r="DJ8" s="401"/>
    </row>
    <row r="9" spans="1:114" ht="26" x14ac:dyDescent="0.3">
      <c r="A9" s="30" t="s">
        <v>447</v>
      </c>
      <c r="B9" s="54" t="s">
        <v>480</v>
      </c>
      <c r="C9" s="54" t="s">
        <v>481</v>
      </c>
      <c r="D9" s="54" t="s">
        <v>482</v>
      </c>
      <c r="E9" s="54" t="s">
        <v>483</v>
      </c>
      <c r="F9" s="54" t="s">
        <v>484</v>
      </c>
      <c r="G9" s="54" t="s">
        <v>485</v>
      </c>
      <c r="H9" s="54" t="s">
        <v>464</v>
      </c>
      <c r="I9" s="54" t="s">
        <v>490</v>
      </c>
      <c r="J9" s="103" t="s">
        <v>501</v>
      </c>
      <c r="K9" s="106" t="s">
        <v>839</v>
      </c>
      <c r="L9" s="54" t="s">
        <v>911</v>
      </c>
      <c r="M9" s="106" t="s">
        <v>915</v>
      </c>
      <c r="N9" s="54" t="s">
        <v>979</v>
      </c>
      <c r="O9" s="106" t="s">
        <v>980</v>
      </c>
      <c r="P9" s="54" t="s">
        <v>981</v>
      </c>
      <c r="Q9" s="54" t="s">
        <v>982</v>
      </c>
      <c r="R9" s="54" t="s">
        <v>983</v>
      </c>
      <c r="S9" s="54" t="s">
        <v>984</v>
      </c>
      <c r="T9" s="54" t="s">
        <v>985</v>
      </c>
      <c r="U9" s="54" t="s">
        <v>986</v>
      </c>
      <c r="V9" s="106" t="s">
        <v>969</v>
      </c>
      <c r="X9" s="30" t="s">
        <v>447</v>
      </c>
      <c r="Y9" s="54" t="s">
        <v>480</v>
      </c>
      <c r="Z9" s="54" t="s">
        <v>481</v>
      </c>
      <c r="AA9" s="54" t="s">
        <v>482</v>
      </c>
      <c r="AB9" s="54" t="s">
        <v>483</v>
      </c>
      <c r="AC9" s="54" t="s">
        <v>484</v>
      </c>
      <c r="AD9" s="54" t="s">
        <v>485</v>
      </c>
      <c r="AE9" s="54" t="s">
        <v>464</v>
      </c>
      <c r="AF9" s="75" t="s">
        <v>490</v>
      </c>
      <c r="AG9" s="54" t="s">
        <v>501</v>
      </c>
      <c r="AH9" s="106" t="s">
        <v>839</v>
      </c>
      <c r="AI9" s="54" t="s">
        <v>911</v>
      </c>
      <c r="AJ9" s="106" t="s">
        <v>915</v>
      </c>
      <c r="AK9" s="54" t="s">
        <v>979</v>
      </c>
      <c r="AL9" s="106" t="s">
        <v>980</v>
      </c>
      <c r="AM9" s="54" t="s">
        <v>981</v>
      </c>
      <c r="AN9" s="54" t="s">
        <v>982</v>
      </c>
      <c r="AO9" s="54" t="s">
        <v>983</v>
      </c>
      <c r="AP9" s="54" t="s">
        <v>984</v>
      </c>
      <c r="AQ9" s="54" t="s">
        <v>985</v>
      </c>
      <c r="AR9" s="54" t="s">
        <v>986</v>
      </c>
      <c r="AS9" s="106" t="s">
        <v>969</v>
      </c>
      <c r="AU9" s="30" t="s">
        <v>447</v>
      </c>
      <c r="AV9" s="54" t="s">
        <v>480</v>
      </c>
      <c r="AW9" s="54" t="s">
        <v>481</v>
      </c>
      <c r="AX9" s="54" t="s">
        <v>482</v>
      </c>
      <c r="AY9" s="54" t="s">
        <v>483</v>
      </c>
      <c r="AZ9" s="54" t="s">
        <v>484</v>
      </c>
      <c r="BA9" s="54" t="s">
        <v>485</v>
      </c>
      <c r="BB9" s="54" t="s">
        <v>464</v>
      </c>
      <c r="BC9" s="54" t="s">
        <v>490</v>
      </c>
      <c r="BD9" s="54" t="s">
        <v>501</v>
      </c>
      <c r="BE9" s="106" t="s">
        <v>839</v>
      </c>
      <c r="BF9" s="54" t="s">
        <v>911</v>
      </c>
      <c r="BG9" s="106" t="s">
        <v>915</v>
      </c>
      <c r="BH9" s="54" t="s">
        <v>979</v>
      </c>
      <c r="BI9" s="106" t="s">
        <v>980</v>
      </c>
      <c r="BJ9" s="54" t="s">
        <v>981</v>
      </c>
      <c r="BK9" s="54" t="s">
        <v>982</v>
      </c>
      <c r="BL9" s="54" t="s">
        <v>983</v>
      </c>
      <c r="BM9" s="54" t="s">
        <v>984</v>
      </c>
      <c r="BN9" s="54" t="s">
        <v>985</v>
      </c>
      <c r="BO9" s="54" t="s">
        <v>986</v>
      </c>
      <c r="BP9" s="106" t="s">
        <v>969</v>
      </c>
      <c r="BR9" s="30" t="s">
        <v>447</v>
      </c>
      <c r="BS9" s="54" t="s">
        <v>480</v>
      </c>
      <c r="BT9" s="54" t="s">
        <v>481</v>
      </c>
      <c r="BU9" s="54" t="s">
        <v>482</v>
      </c>
      <c r="BV9" s="54" t="s">
        <v>483</v>
      </c>
      <c r="BW9" s="54" t="s">
        <v>484</v>
      </c>
      <c r="BX9" s="54" t="s">
        <v>485</v>
      </c>
      <c r="BY9" s="54" t="s">
        <v>464</v>
      </c>
      <c r="BZ9" s="54" t="s">
        <v>490</v>
      </c>
      <c r="CA9" s="54" t="s">
        <v>501</v>
      </c>
      <c r="CB9" s="106" t="s">
        <v>839</v>
      </c>
      <c r="CC9" s="54" t="s">
        <v>911</v>
      </c>
      <c r="CD9" s="106" t="s">
        <v>915</v>
      </c>
      <c r="CE9" s="54" t="s">
        <v>979</v>
      </c>
      <c r="CF9" s="106" t="s">
        <v>980</v>
      </c>
      <c r="CG9" s="54" t="s">
        <v>981</v>
      </c>
      <c r="CH9" s="54" t="s">
        <v>982</v>
      </c>
      <c r="CI9" s="54" t="s">
        <v>983</v>
      </c>
      <c r="CJ9" s="54" t="s">
        <v>984</v>
      </c>
      <c r="CK9" s="54" t="s">
        <v>985</v>
      </c>
      <c r="CL9" s="54" t="s">
        <v>986</v>
      </c>
      <c r="CM9" s="106" t="s">
        <v>969</v>
      </c>
      <c r="CO9" s="30" t="s">
        <v>447</v>
      </c>
      <c r="CP9" s="54" t="s">
        <v>480</v>
      </c>
      <c r="CQ9" s="54" t="s">
        <v>481</v>
      </c>
      <c r="CR9" s="54" t="s">
        <v>482</v>
      </c>
      <c r="CS9" s="54" t="s">
        <v>483</v>
      </c>
      <c r="CT9" s="54" t="s">
        <v>484</v>
      </c>
      <c r="CU9" s="54" t="s">
        <v>485</v>
      </c>
      <c r="CV9" s="54" t="s">
        <v>464</v>
      </c>
      <c r="CW9" s="54" t="s">
        <v>490</v>
      </c>
      <c r="CX9" s="54" t="s">
        <v>501</v>
      </c>
      <c r="CY9" s="106" t="s">
        <v>839</v>
      </c>
      <c r="CZ9" s="54" t="s">
        <v>911</v>
      </c>
      <c r="DA9" s="106" t="s">
        <v>915</v>
      </c>
      <c r="DB9" s="54" t="s">
        <v>979</v>
      </c>
      <c r="DC9" s="106" t="s">
        <v>980</v>
      </c>
      <c r="DD9" s="54" t="s">
        <v>981</v>
      </c>
      <c r="DE9" s="54" t="s">
        <v>982</v>
      </c>
      <c r="DF9" s="54" t="s">
        <v>983</v>
      </c>
      <c r="DG9" s="54" t="s">
        <v>984</v>
      </c>
      <c r="DH9" s="54" t="s">
        <v>985</v>
      </c>
      <c r="DI9" s="54" t="s">
        <v>986</v>
      </c>
      <c r="DJ9" s="106" t="s">
        <v>969</v>
      </c>
    </row>
    <row r="10" spans="1:114" x14ac:dyDescent="0.3">
      <c r="A10" s="64" t="s">
        <v>205</v>
      </c>
      <c r="B10" s="169" t="s">
        <v>455</v>
      </c>
      <c r="C10" s="169" t="s">
        <v>455</v>
      </c>
      <c r="D10" s="169" t="s">
        <v>455</v>
      </c>
      <c r="E10" s="169" t="s">
        <v>455</v>
      </c>
      <c r="F10" s="169" t="s">
        <v>455</v>
      </c>
      <c r="G10" s="169" t="s">
        <v>455</v>
      </c>
      <c r="H10" s="169" t="s">
        <v>455</v>
      </c>
      <c r="I10" s="76">
        <v>5280</v>
      </c>
      <c r="J10" s="76">
        <v>7714.2857142857147</v>
      </c>
      <c r="K10" s="57" t="s">
        <v>841</v>
      </c>
      <c r="L10" s="76">
        <v>7988.5714285714284</v>
      </c>
      <c r="M10" s="57" t="s">
        <v>841</v>
      </c>
      <c r="N10" s="57">
        <v>7817</v>
      </c>
      <c r="O10" s="170" t="s">
        <v>841</v>
      </c>
      <c r="P10" s="170">
        <v>8022.8571428571431</v>
      </c>
      <c r="Q10" s="170">
        <v>6857.1428571428569</v>
      </c>
      <c r="R10" s="170">
        <v>6000</v>
      </c>
      <c r="S10" s="170">
        <v>6857.1428571428596</v>
      </c>
      <c r="T10" s="170">
        <v>5142.8571428571431</v>
      </c>
      <c r="U10" s="170">
        <v>5142.8571428571431</v>
      </c>
      <c r="V10" s="170">
        <v>6000</v>
      </c>
      <c r="X10" s="64" t="s">
        <v>205</v>
      </c>
      <c r="Y10" s="171" t="s">
        <v>455</v>
      </c>
      <c r="Z10" s="171" t="s">
        <v>455</v>
      </c>
      <c r="AA10" s="171" t="s">
        <v>455</v>
      </c>
      <c r="AB10" s="171" t="s">
        <v>455</v>
      </c>
      <c r="AC10" s="171" t="s">
        <v>455</v>
      </c>
      <c r="AD10" s="171" t="s">
        <v>455</v>
      </c>
      <c r="AE10" s="171" t="s">
        <v>455</v>
      </c>
      <c r="AF10" s="59">
        <v>12000</v>
      </c>
      <c r="AG10" s="59">
        <v>4000.2</v>
      </c>
      <c r="AH10" s="274">
        <v>5280</v>
      </c>
      <c r="AI10" s="59">
        <v>4020</v>
      </c>
      <c r="AJ10" s="274">
        <v>5040</v>
      </c>
      <c r="AK10" s="274">
        <v>7020</v>
      </c>
      <c r="AL10" s="58">
        <v>7020</v>
      </c>
      <c r="AM10" s="172">
        <v>5040</v>
      </c>
      <c r="AN10" s="172">
        <v>7999.8000000000011</v>
      </c>
      <c r="AO10" s="173">
        <v>7020</v>
      </c>
      <c r="AP10" s="173">
        <v>4980</v>
      </c>
      <c r="AQ10" s="173">
        <v>4020</v>
      </c>
      <c r="AR10" s="173">
        <v>4020</v>
      </c>
      <c r="AS10" s="173">
        <v>4500</v>
      </c>
      <c r="AU10" s="64" t="s">
        <v>205</v>
      </c>
      <c r="AV10" s="171" t="s">
        <v>455</v>
      </c>
      <c r="AW10" s="171" t="s">
        <v>455</v>
      </c>
      <c r="AX10" s="171" t="s">
        <v>455</v>
      </c>
      <c r="AY10" s="171" t="s">
        <v>455</v>
      </c>
      <c r="AZ10" s="171" t="s">
        <v>455</v>
      </c>
      <c r="BA10" s="171" t="s">
        <v>455</v>
      </c>
      <c r="BB10" s="171" t="s">
        <v>455</v>
      </c>
      <c r="BC10" s="59">
        <v>12600</v>
      </c>
      <c r="BD10" s="59">
        <v>5400</v>
      </c>
      <c r="BE10" s="274">
        <v>5400</v>
      </c>
      <c r="BF10" s="59">
        <v>5040</v>
      </c>
      <c r="BG10" s="274">
        <v>5400</v>
      </c>
      <c r="BH10" s="274">
        <v>2880</v>
      </c>
      <c r="BI10" s="58">
        <v>5400</v>
      </c>
      <c r="BJ10" s="172">
        <v>3600</v>
      </c>
      <c r="BK10" s="174">
        <v>5400</v>
      </c>
      <c r="BL10" s="173">
        <v>5400</v>
      </c>
      <c r="BM10" s="173">
        <v>5400</v>
      </c>
      <c r="BN10" s="173">
        <v>5400</v>
      </c>
      <c r="BO10" s="173">
        <v>5400</v>
      </c>
      <c r="BP10" s="173">
        <v>10800</v>
      </c>
      <c r="BR10" s="64" t="s">
        <v>205</v>
      </c>
      <c r="BS10" s="171" t="s">
        <v>455</v>
      </c>
      <c r="BT10" s="171" t="s">
        <v>455</v>
      </c>
      <c r="BU10" s="171" t="s">
        <v>455</v>
      </c>
      <c r="BV10" s="171" t="s">
        <v>455</v>
      </c>
      <c r="BW10" s="171" t="s">
        <v>455</v>
      </c>
      <c r="BX10" s="171" t="s">
        <v>455</v>
      </c>
      <c r="BY10" s="171" t="s">
        <v>455</v>
      </c>
      <c r="BZ10" s="59">
        <v>15000</v>
      </c>
      <c r="CA10" s="59">
        <v>13500</v>
      </c>
      <c r="CB10" s="274">
        <v>15000</v>
      </c>
      <c r="CC10" s="59">
        <v>12000</v>
      </c>
      <c r="CD10" s="274">
        <v>15000</v>
      </c>
      <c r="CE10" s="274">
        <v>15000</v>
      </c>
      <c r="CF10" s="58">
        <v>15000</v>
      </c>
      <c r="CG10" s="172">
        <v>15000</v>
      </c>
      <c r="CH10" s="174">
        <v>12000</v>
      </c>
      <c r="CI10" s="174">
        <v>15000</v>
      </c>
      <c r="CJ10" s="173">
        <v>15000</v>
      </c>
      <c r="CK10" s="173">
        <v>7500</v>
      </c>
      <c r="CL10" s="173">
        <v>5640</v>
      </c>
      <c r="CM10" s="173">
        <v>3000</v>
      </c>
      <c r="CO10" s="64" t="s">
        <v>205</v>
      </c>
      <c r="CP10" s="171" t="s">
        <v>455</v>
      </c>
      <c r="CQ10" s="171" t="s">
        <v>455</v>
      </c>
      <c r="CR10" s="171" t="s">
        <v>455</v>
      </c>
      <c r="CS10" s="171" t="s">
        <v>455</v>
      </c>
      <c r="CT10" s="171" t="s">
        <v>455</v>
      </c>
      <c r="CU10" s="171" t="s">
        <v>455</v>
      </c>
      <c r="CV10" s="171" t="s">
        <v>455</v>
      </c>
      <c r="CW10" s="59">
        <v>6000</v>
      </c>
      <c r="CX10" s="59">
        <v>5250</v>
      </c>
      <c r="CY10" s="274">
        <v>6000</v>
      </c>
      <c r="CZ10" s="59">
        <v>5280</v>
      </c>
      <c r="DA10" s="274">
        <v>6000</v>
      </c>
      <c r="DB10" s="274">
        <v>6000</v>
      </c>
      <c r="DC10" s="58">
        <v>6000</v>
      </c>
      <c r="DD10" s="172">
        <v>4520</v>
      </c>
      <c r="DE10" s="172">
        <v>3750</v>
      </c>
      <c r="DF10" s="173">
        <v>3000</v>
      </c>
      <c r="DG10" s="173">
        <v>3000</v>
      </c>
      <c r="DH10" s="173">
        <v>3760</v>
      </c>
      <c r="DI10" s="173">
        <v>3000</v>
      </c>
      <c r="DJ10" s="173">
        <v>5000</v>
      </c>
    </row>
    <row r="11" spans="1:114" x14ac:dyDescent="0.3">
      <c r="A11" s="64" t="s">
        <v>72</v>
      </c>
      <c r="B11" s="62">
        <v>20900</v>
      </c>
      <c r="C11" s="179">
        <v>21714.285714285714</v>
      </c>
      <c r="D11" s="179">
        <v>15634.285714285714</v>
      </c>
      <c r="E11" s="177">
        <v>15200</v>
      </c>
      <c r="F11" s="177">
        <v>3528.5714285714284</v>
      </c>
      <c r="G11" s="169" t="s">
        <v>455</v>
      </c>
      <c r="H11" s="59">
        <v>19000</v>
      </c>
      <c r="I11" s="59">
        <v>5382.8571428571431</v>
      </c>
      <c r="J11" s="59">
        <v>6000</v>
      </c>
      <c r="K11" s="59">
        <v>3000</v>
      </c>
      <c r="L11" s="59">
        <v>3600</v>
      </c>
      <c r="M11" s="169" t="s">
        <v>455</v>
      </c>
      <c r="N11" s="173">
        <v>3017.1428571428573</v>
      </c>
      <c r="O11" s="173">
        <v>3600</v>
      </c>
      <c r="P11" s="169" t="s">
        <v>455</v>
      </c>
      <c r="Q11" s="173">
        <v>8571.4285714285706</v>
      </c>
      <c r="R11" s="174">
        <v>2125.7142857142858</v>
      </c>
      <c r="S11" s="173">
        <v>5142.8571428571404</v>
      </c>
      <c r="T11" s="173">
        <v>1062.8571428571429</v>
      </c>
      <c r="U11" s="173">
        <v>3428.5714285714284</v>
      </c>
      <c r="V11" s="173">
        <v>6857.1428571428569</v>
      </c>
      <c r="X11" s="64" t="s">
        <v>72</v>
      </c>
      <c r="Y11" s="62">
        <v>12000</v>
      </c>
      <c r="Z11" s="177">
        <v>4500</v>
      </c>
      <c r="AA11" s="177">
        <v>12000</v>
      </c>
      <c r="AB11" s="177">
        <v>6408</v>
      </c>
      <c r="AC11" s="177">
        <v>9000</v>
      </c>
      <c r="AD11" s="171" t="s">
        <v>455</v>
      </c>
      <c r="AE11" s="59">
        <v>9000</v>
      </c>
      <c r="AF11" s="59">
        <v>9000</v>
      </c>
      <c r="AG11" s="59">
        <v>10500</v>
      </c>
      <c r="AH11" s="59">
        <v>12000</v>
      </c>
      <c r="AI11" s="59">
        <v>15000</v>
      </c>
      <c r="AJ11" s="171" t="s">
        <v>455</v>
      </c>
      <c r="AK11" s="178">
        <v>15000</v>
      </c>
      <c r="AL11" s="58">
        <v>15000</v>
      </c>
      <c r="AM11" s="171" t="s">
        <v>455</v>
      </c>
      <c r="AN11" s="178">
        <v>16500</v>
      </c>
      <c r="AO11" s="174">
        <v>8760</v>
      </c>
      <c r="AP11" s="173">
        <v>24000</v>
      </c>
      <c r="AQ11" s="173">
        <v>10500</v>
      </c>
      <c r="AR11" s="173">
        <v>9000</v>
      </c>
      <c r="AS11" s="173">
        <v>9000</v>
      </c>
      <c r="AU11" s="64" t="s">
        <v>72</v>
      </c>
      <c r="AV11" s="62">
        <v>8000</v>
      </c>
      <c r="AW11" s="177">
        <v>5600</v>
      </c>
      <c r="AX11" s="177">
        <v>4000</v>
      </c>
      <c r="AY11" s="177">
        <v>3504</v>
      </c>
      <c r="AZ11" s="177">
        <v>2612</v>
      </c>
      <c r="BA11" s="171" t="s">
        <v>455</v>
      </c>
      <c r="BB11" s="35">
        <v>2504</v>
      </c>
      <c r="BC11" s="59">
        <v>10800</v>
      </c>
      <c r="BD11" s="59">
        <v>14400</v>
      </c>
      <c r="BE11" s="171" t="s">
        <v>455</v>
      </c>
      <c r="BF11" s="59">
        <v>13500</v>
      </c>
      <c r="BG11" s="171" t="s">
        <v>455</v>
      </c>
      <c r="BH11" s="178">
        <v>12600</v>
      </c>
      <c r="BI11" s="58">
        <v>11700</v>
      </c>
      <c r="BJ11" s="171" t="s">
        <v>455</v>
      </c>
      <c r="BK11" s="173">
        <v>9000</v>
      </c>
      <c r="BL11" s="174">
        <v>8712</v>
      </c>
      <c r="BM11" s="173">
        <v>18000</v>
      </c>
      <c r="BN11" s="173">
        <v>18000</v>
      </c>
      <c r="BO11" s="173">
        <v>14400</v>
      </c>
      <c r="BP11" s="173">
        <v>7200</v>
      </c>
      <c r="BR11" s="64" t="s">
        <v>72</v>
      </c>
      <c r="BS11" s="62">
        <v>8775</v>
      </c>
      <c r="BT11" s="177">
        <v>7800</v>
      </c>
      <c r="BU11" s="177">
        <v>6500</v>
      </c>
      <c r="BV11" s="177">
        <v>6500</v>
      </c>
      <c r="BW11" s="177">
        <v>6760</v>
      </c>
      <c r="BX11" s="171" t="s">
        <v>455</v>
      </c>
      <c r="BY11" s="35">
        <v>4641</v>
      </c>
      <c r="BZ11" s="59">
        <v>6000</v>
      </c>
      <c r="CA11" s="59">
        <v>11250</v>
      </c>
      <c r="CB11" s="59">
        <v>10500</v>
      </c>
      <c r="CC11" s="59">
        <v>10500</v>
      </c>
      <c r="CD11" s="171" t="s">
        <v>455</v>
      </c>
      <c r="CE11" s="178">
        <v>12000</v>
      </c>
      <c r="CF11" s="58">
        <v>11250</v>
      </c>
      <c r="CG11" s="171" t="s">
        <v>455</v>
      </c>
      <c r="CH11" s="173">
        <v>18000</v>
      </c>
      <c r="CI11" s="174">
        <v>12000</v>
      </c>
      <c r="CJ11" s="173">
        <v>13125</v>
      </c>
      <c r="CK11" s="173">
        <v>7500</v>
      </c>
      <c r="CL11" s="173">
        <v>11250</v>
      </c>
      <c r="CM11" s="173">
        <v>9000</v>
      </c>
      <c r="CO11" s="64" t="s">
        <v>72</v>
      </c>
      <c r="CP11" s="62">
        <v>6000</v>
      </c>
      <c r="CQ11" s="177">
        <v>6000</v>
      </c>
      <c r="CR11" s="177">
        <v>4500</v>
      </c>
      <c r="CS11" s="177">
        <v>4504</v>
      </c>
      <c r="CT11" s="177">
        <v>4500</v>
      </c>
      <c r="CU11" s="171" t="s">
        <v>455</v>
      </c>
      <c r="CV11" s="35">
        <v>3160</v>
      </c>
      <c r="CW11" s="59">
        <v>5080</v>
      </c>
      <c r="CX11" s="59">
        <v>4800</v>
      </c>
      <c r="CY11" s="59">
        <v>6000</v>
      </c>
      <c r="CZ11" s="59">
        <v>6000</v>
      </c>
      <c r="DA11" s="171" t="s">
        <v>455</v>
      </c>
      <c r="DB11" s="172">
        <v>6000</v>
      </c>
      <c r="DC11" s="58">
        <v>7200</v>
      </c>
      <c r="DD11" s="171" t="s">
        <v>455</v>
      </c>
      <c r="DE11" s="178">
        <v>5000</v>
      </c>
      <c r="DF11" s="174">
        <v>4000</v>
      </c>
      <c r="DG11" s="173">
        <v>9000</v>
      </c>
      <c r="DH11" s="173">
        <v>3860</v>
      </c>
      <c r="DI11" s="173">
        <v>4000</v>
      </c>
      <c r="DJ11" s="173">
        <v>4000</v>
      </c>
    </row>
    <row r="12" spans="1:114" x14ac:dyDescent="0.3">
      <c r="A12" s="64" t="s">
        <v>0</v>
      </c>
      <c r="B12" s="63">
        <v>18592.857142857141</v>
      </c>
      <c r="C12" s="179">
        <v>21714.285714285714</v>
      </c>
      <c r="D12" s="169" t="s">
        <v>455</v>
      </c>
      <c r="E12" s="179">
        <v>15200</v>
      </c>
      <c r="F12" s="177">
        <v>5102.8571428571431</v>
      </c>
      <c r="G12" s="57">
        <v>21714.285714285714</v>
      </c>
      <c r="H12" s="59">
        <v>10857.142857142857</v>
      </c>
      <c r="I12" s="76">
        <v>5280</v>
      </c>
      <c r="J12" s="76">
        <v>7714.2857142857147</v>
      </c>
      <c r="K12" s="57" t="s">
        <v>841</v>
      </c>
      <c r="L12" s="76">
        <v>7988.5714285714284</v>
      </c>
      <c r="M12" s="59">
        <v>2571.4285714285716</v>
      </c>
      <c r="N12" s="57">
        <v>7817</v>
      </c>
      <c r="O12" s="170" t="s">
        <v>841</v>
      </c>
      <c r="P12" s="174">
        <v>6000</v>
      </c>
      <c r="Q12" s="170">
        <v>6857.1428571428569</v>
      </c>
      <c r="R12" s="174">
        <v>857.14285714285711</v>
      </c>
      <c r="S12" s="170">
        <v>6857.1428571428596</v>
      </c>
      <c r="T12" s="170">
        <v>5142.8571428571431</v>
      </c>
      <c r="U12" s="173">
        <v>5142.8571428571431</v>
      </c>
      <c r="V12" s="169" t="s">
        <v>455</v>
      </c>
      <c r="X12" s="64" t="s">
        <v>0</v>
      </c>
      <c r="Y12" s="62">
        <v>2700</v>
      </c>
      <c r="Z12" s="177">
        <v>3900</v>
      </c>
      <c r="AA12" s="171" t="s">
        <v>455</v>
      </c>
      <c r="AB12" s="177">
        <v>15000</v>
      </c>
      <c r="AC12" s="177">
        <v>5460</v>
      </c>
      <c r="AD12" s="58">
        <v>15000</v>
      </c>
      <c r="AE12" s="59">
        <v>9000</v>
      </c>
      <c r="AF12" s="59">
        <v>6750</v>
      </c>
      <c r="AG12" s="59">
        <v>4999.8</v>
      </c>
      <c r="AH12" s="59">
        <v>6000</v>
      </c>
      <c r="AI12" s="59">
        <v>5675.4</v>
      </c>
      <c r="AJ12" s="59">
        <v>9000</v>
      </c>
      <c r="AK12" s="76">
        <v>13800</v>
      </c>
      <c r="AL12" s="58">
        <v>24000</v>
      </c>
      <c r="AM12" s="172">
        <v>7020</v>
      </c>
      <c r="AN12" s="172">
        <v>9000</v>
      </c>
      <c r="AO12" s="174">
        <v>9000</v>
      </c>
      <c r="AP12" s="173">
        <v>10680</v>
      </c>
      <c r="AQ12" s="173">
        <v>9000</v>
      </c>
      <c r="AR12" s="173">
        <v>14250</v>
      </c>
      <c r="AS12" s="169" t="s">
        <v>455</v>
      </c>
      <c r="AU12" s="64" t="s">
        <v>0</v>
      </c>
      <c r="AV12" s="63">
        <v>4800</v>
      </c>
      <c r="AW12" s="179">
        <v>4400</v>
      </c>
      <c r="AX12" s="171" t="s">
        <v>455</v>
      </c>
      <c r="AY12" s="177">
        <v>4400</v>
      </c>
      <c r="AZ12" s="177">
        <v>3600</v>
      </c>
      <c r="BA12" s="58">
        <v>2800</v>
      </c>
      <c r="BB12" s="35">
        <v>4000</v>
      </c>
      <c r="BC12" s="76">
        <v>11268</v>
      </c>
      <c r="BD12" s="59">
        <v>10800</v>
      </c>
      <c r="BE12" s="171" t="s">
        <v>455</v>
      </c>
      <c r="BF12" s="76">
        <v>9000</v>
      </c>
      <c r="BG12" s="59">
        <v>3600</v>
      </c>
      <c r="BH12" s="76">
        <v>10800</v>
      </c>
      <c r="BI12" s="58">
        <v>5400</v>
      </c>
      <c r="BJ12" s="172">
        <v>3600</v>
      </c>
      <c r="BK12" s="170">
        <v>9000</v>
      </c>
      <c r="BL12" s="174">
        <v>5400</v>
      </c>
      <c r="BM12" s="170">
        <v>9900</v>
      </c>
      <c r="BN12" s="173">
        <v>8100</v>
      </c>
      <c r="BO12" s="173">
        <v>7200</v>
      </c>
      <c r="BP12" s="169" t="s">
        <v>455</v>
      </c>
      <c r="BR12" s="64" t="s">
        <v>0</v>
      </c>
      <c r="BS12" s="62">
        <v>4641</v>
      </c>
      <c r="BT12" s="177">
        <v>6500</v>
      </c>
      <c r="BU12" s="171" t="s">
        <v>455</v>
      </c>
      <c r="BV12" s="177">
        <v>5200</v>
      </c>
      <c r="BW12" s="177">
        <v>3900</v>
      </c>
      <c r="BX12" s="58">
        <v>3575</v>
      </c>
      <c r="BY12" s="35">
        <v>5850</v>
      </c>
      <c r="BZ12" s="59">
        <v>5250</v>
      </c>
      <c r="CA12" s="59">
        <v>7500</v>
      </c>
      <c r="CB12" s="59">
        <v>5769</v>
      </c>
      <c r="CC12" s="59">
        <v>7500</v>
      </c>
      <c r="CD12" s="59">
        <v>4500</v>
      </c>
      <c r="CE12" s="76">
        <v>12000</v>
      </c>
      <c r="CF12" s="58">
        <v>6000</v>
      </c>
      <c r="CG12" s="172">
        <v>4875</v>
      </c>
      <c r="CH12" s="174">
        <v>7500</v>
      </c>
      <c r="CI12" s="174">
        <v>4500</v>
      </c>
      <c r="CJ12" s="170">
        <v>9750</v>
      </c>
      <c r="CK12" s="173">
        <v>6750</v>
      </c>
      <c r="CL12" s="173">
        <v>5625</v>
      </c>
      <c r="CM12" s="169" t="s">
        <v>455</v>
      </c>
      <c r="CO12" s="64" t="s">
        <v>0</v>
      </c>
      <c r="CP12" s="62">
        <v>2400</v>
      </c>
      <c r="CQ12" s="177">
        <v>3800</v>
      </c>
      <c r="CR12" s="171" t="s">
        <v>455</v>
      </c>
      <c r="CS12" s="177">
        <v>4000</v>
      </c>
      <c r="CT12" s="177">
        <v>6000</v>
      </c>
      <c r="CU12" s="58">
        <v>6000</v>
      </c>
      <c r="CV12" s="35">
        <v>6000</v>
      </c>
      <c r="CW12" s="59">
        <v>6000</v>
      </c>
      <c r="CX12" s="59">
        <v>6000</v>
      </c>
      <c r="CY12" s="59">
        <v>14000</v>
      </c>
      <c r="CZ12" s="59">
        <v>6000</v>
      </c>
      <c r="DA12" s="59">
        <v>6000</v>
      </c>
      <c r="DB12" s="59">
        <v>6000</v>
      </c>
      <c r="DC12" s="58">
        <v>4000</v>
      </c>
      <c r="DD12" s="172">
        <v>8500</v>
      </c>
      <c r="DE12" s="172">
        <v>3000</v>
      </c>
      <c r="DF12" s="174">
        <v>1000</v>
      </c>
      <c r="DG12" s="170">
        <v>4000</v>
      </c>
      <c r="DH12" s="173">
        <v>3000</v>
      </c>
      <c r="DI12" s="173">
        <v>4000</v>
      </c>
      <c r="DJ12" s="169" t="s">
        <v>455</v>
      </c>
    </row>
    <row r="13" spans="1:114" x14ac:dyDescent="0.3">
      <c r="A13" s="64" t="s">
        <v>79</v>
      </c>
      <c r="B13" s="169" t="s">
        <v>455</v>
      </c>
      <c r="C13" s="169" t="s">
        <v>455</v>
      </c>
      <c r="D13" s="169" t="s">
        <v>455</v>
      </c>
      <c r="E13" s="169" t="s">
        <v>455</v>
      </c>
      <c r="F13" s="179">
        <v>13707.142857142857</v>
      </c>
      <c r="G13" s="58">
        <v>21714.285714285714</v>
      </c>
      <c r="H13" s="59">
        <v>24428.571428571428</v>
      </c>
      <c r="I13" s="169" t="s">
        <v>455</v>
      </c>
      <c r="J13" s="169" t="s">
        <v>455</v>
      </c>
      <c r="K13" s="169" t="s">
        <v>455</v>
      </c>
      <c r="L13" s="173">
        <v>11142.857142857143</v>
      </c>
      <c r="M13" s="173">
        <v>8142.8571428571431</v>
      </c>
      <c r="N13" s="173">
        <v>10285.714285714286</v>
      </c>
      <c r="O13" s="173">
        <v>13714.285714285714</v>
      </c>
      <c r="P13" s="173">
        <v>13714.285714285714</v>
      </c>
      <c r="Q13" s="173">
        <v>6000</v>
      </c>
      <c r="R13" s="174">
        <v>13714.285714285714</v>
      </c>
      <c r="S13" s="173">
        <v>13714.285714285699</v>
      </c>
      <c r="T13" s="173">
        <v>12000</v>
      </c>
      <c r="U13" s="173">
        <v>12000</v>
      </c>
      <c r="V13" s="169" t="s">
        <v>455</v>
      </c>
      <c r="X13" s="64" t="s">
        <v>79</v>
      </c>
      <c r="Y13" s="171" t="s">
        <v>455</v>
      </c>
      <c r="Z13" s="171" t="s">
        <v>455</v>
      </c>
      <c r="AA13" s="171" t="s">
        <v>455</v>
      </c>
      <c r="AB13" s="171" t="s">
        <v>455</v>
      </c>
      <c r="AC13" s="179">
        <v>7500</v>
      </c>
      <c r="AD13" s="58">
        <v>15000</v>
      </c>
      <c r="AE13" s="59">
        <v>18000</v>
      </c>
      <c r="AF13" s="171" t="s">
        <v>455</v>
      </c>
      <c r="AG13" s="171" t="s">
        <v>455</v>
      </c>
      <c r="AH13" s="171" t="s">
        <v>455</v>
      </c>
      <c r="AI13" s="172">
        <v>22500</v>
      </c>
      <c r="AJ13" s="178">
        <v>21000</v>
      </c>
      <c r="AK13" s="178">
        <v>27000</v>
      </c>
      <c r="AL13" s="58">
        <v>30000</v>
      </c>
      <c r="AM13" s="178">
        <v>13500</v>
      </c>
      <c r="AN13" s="178">
        <v>30000</v>
      </c>
      <c r="AO13" s="174">
        <v>30000</v>
      </c>
      <c r="AP13" s="173">
        <v>30000</v>
      </c>
      <c r="AQ13" s="173">
        <v>24000</v>
      </c>
      <c r="AR13" s="173">
        <v>15000</v>
      </c>
      <c r="AS13" s="169" t="s">
        <v>455</v>
      </c>
      <c r="AU13" s="64" t="s">
        <v>79</v>
      </c>
      <c r="AV13" s="171" t="s">
        <v>455</v>
      </c>
      <c r="AW13" s="171" t="s">
        <v>455</v>
      </c>
      <c r="AX13" s="171" t="s">
        <v>455</v>
      </c>
      <c r="AY13" s="171" t="s">
        <v>455</v>
      </c>
      <c r="AZ13" s="177">
        <v>4000</v>
      </c>
      <c r="BA13" s="58">
        <v>4800</v>
      </c>
      <c r="BB13" s="35">
        <v>4000</v>
      </c>
      <c r="BC13" s="171" t="s">
        <v>455</v>
      </c>
      <c r="BD13" s="171" t="s">
        <v>455</v>
      </c>
      <c r="BE13" s="171" t="s">
        <v>455</v>
      </c>
      <c r="BF13" s="172">
        <v>10800</v>
      </c>
      <c r="BG13" s="178">
        <v>9000</v>
      </c>
      <c r="BH13" s="178">
        <v>12600</v>
      </c>
      <c r="BI13" s="58">
        <v>9000</v>
      </c>
      <c r="BJ13" s="178">
        <v>9000</v>
      </c>
      <c r="BK13" s="173">
        <v>9000</v>
      </c>
      <c r="BL13" s="174">
        <v>9000</v>
      </c>
      <c r="BM13" s="173">
        <v>9000</v>
      </c>
      <c r="BN13" s="173">
        <v>9000</v>
      </c>
      <c r="BO13" s="173">
        <v>12600</v>
      </c>
      <c r="BP13" s="169" t="s">
        <v>455</v>
      </c>
      <c r="BR13" s="64" t="s">
        <v>79</v>
      </c>
      <c r="BS13" s="171" t="s">
        <v>455</v>
      </c>
      <c r="BT13" s="171" t="s">
        <v>455</v>
      </c>
      <c r="BU13" s="171" t="s">
        <v>455</v>
      </c>
      <c r="BV13" s="171" t="s">
        <v>455</v>
      </c>
      <c r="BW13" s="177">
        <v>7800</v>
      </c>
      <c r="BX13" s="58">
        <v>7800</v>
      </c>
      <c r="BY13" s="35">
        <v>7800</v>
      </c>
      <c r="BZ13" s="171" t="s">
        <v>455</v>
      </c>
      <c r="CA13" s="171" t="s">
        <v>455</v>
      </c>
      <c r="CB13" s="171" t="s">
        <v>455</v>
      </c>
      <c r="CC13" s="172">
        <v>8250</v>
      </c>
      <c r="CD13" s="178">
        <v>9000</v>
      </c>
      <c r="CE13" s="178">
        <v>7500</v>
      </c>
      <c r="CF13" s="58">
        <v>7500</v>
      </c>
      <c r="CG13" s="178">
        <v>7500</v>
      </c>
      <c r="CH13" s="173">
        <v>7500</v>
      </c>
      <c r="CI13" s="174">
        <v>7500</v>
      </c>
      <c r="CJ13" s="173">
        <v>7500</v>
      </c>
      <c r="CK13" s="173">
        <v>9390</v>
      </c>
      <c r="CL13" s="173">
        <v>10500</v>
      </c>
      <c r="CM13" s="169" t="s">
        <v>455</v>
      </c>
      <c r="CO13" s="64" t="s">
        <v>79</v>
      </c>
      <c r="CP13" s="171" t="s">
        <v>455</v>
      </c>
      <c r="CQ13" s="171" t="s">
        <v>455</v>
      </c>
      <c r="CR13" s="171" t="s">
        <v>455</v>
      </c>
      <c r="CS13" s="171" t="s">
        <v>455</v>
      </c>
      <c r="CT13" s="179">
        <v>6000</v>
      </c>
      <c r="CU13" s="58">
        <v>4000</v>
      </c>
      <c r="CV13" s="35">
        <v>14000</v>
      </c>
      <c r="CW13" s="171" t="s">
        <v>455</v>
      </c>
      <c r="CX13" s="171" t="s">
        <v>455</v>
      </c>
      <c r="CY13" s="171" t="s">
        <v>455</v>
      </c>
      <c r="CZ13" s="172">
        <v>16000</v>
      </c>
      <c r="DA13" s="178">
        <v>12000</v>
      </c>
      <c r="DB13" s="172">
        <v>3000</v>
      </c>
      <c r="DC13" s="58">
        <v>3000</v>
      </c>
      <c r="DD13" s="178">
        <v>6000</v>
      </c>
      <c r="DE13" s="178">
        <v>20000</v>
      </c>
      <c r="DF13" s="174">
        <v>6000</v>
      </c>
      <c r="DG13" s="173">
        <v>3000</v>
      </c>
      <c r="DH13" s="173">
        <v>4000</v>
      </c>
      <c r="DI13" s="173">
        <v>6000</v>
      </c>
      <c r="DJ13" s="169" t="s">
        <v>455</v>
      </c>
    </row>
    <row r="14" spans="1:114" x14ac:dyDescent="0.3">
      <c r="A14" s="64" t="s">
        <v>818</v>
      </c>
      <c r="B14" s="169" t="s">
        <v>455</v>
      </c>
      <c r="C14" s="169" t="s">
        <v>455</v>
      </c>
      <c r="D14" s="169" t="s">
        <v>455</v>
      </c>
      <c r="E14" s="169" t="s">
        <v>455</v>
      </c>
      <c r="F14" s="169" t="s">
        <v>455</v>
      </c>
      <c r="G14" s="169" t="s">
        <v>455</v>
      </c>
      <c r="H14" s="169" t="s">
        <v>455</v>
      </c>
      <c r="I14" s="169" t="s">
        <v>455</v>
      </c>
      <c r="J14" s="169" t="s">
        <v>455</v>
      </c>
      <c r="K14" s="169" t="s">
        <v>455</v>
      </c>
      <c r="L14" s="169" t="s">
        <v>455</v>
      </c>
      <c r="M14" s="169" t="s">
        <v>455</v>
      </c>
      <c r="N14" s="169" t="s">
        <v>455</v>
      </c>
      <c r="O14" s="169" t="s">
        <v>455</v>
      </c>
      <c r="P14" s="173">
        <v>3188.5714285714284</v>
      </c>
      <c r="Q14" s="169" t="s">
        <v>455</v>
      </c>
      <c r="R14" s="181" t="s">
        <v>455</v>
      </c>
      <c r="S14" s="169" t="s">
        <v>455</v>
      </c>
      <c r="T14" s="173">
        <v>8571.4285714285706</v>
      </c>
      <c r="U14" s="169" t="s">
        <v>455</v>
      </c>
      <c r="V14" s="169" t="s">
        <v>455</v>
      </c>
      <c r="X14" s="64" t="s">
        <v>818</v>
      </c>
      <c r="Y14" s="171" t="s">
        <v>455</v>
      </c>
      <c r="Z14" s="171" t="s">
        <v>455</v>
      </c>
      <c r="AA14" s="171" t="s">
        <v>455</v>
      </c>
      <c r="AB14" s="171" t="s">
        <v>455</v>
      </c>
      <c r="AC14" s="171" t="s">
        <v>455</v>
      </c>
      <c r="AD14" s="171" t="s">
        <v>455</v>
      </c>
      <c r="AE14" s="171" t="s">
        <v>455</v>
      </c>
      <c r="AF14" s="171" t="s">
        <v>455</v>
      </c>
      <c r="AG14" s="171" t="s">
        <v>455</v>
      </c>
      <c r="AH14" s="171" t="s">
        <v>455</v>
      </c>
      <c r="AI14" s="171" t="s">
        <v>455</v>
      </c>
      <c r="AJ14" s="171" t="s">
        <v>455</v>
      </c>
      <c r="AK14" s="171" t="s">
        <v>455</v>
      </c>
      <c r="AL14" s="171" t="s">
        <v>455</v>
      </c>
      <c r="AM14" s="178">
        <v>9600</v>
      </c>
      <c r="AN14" s="169" t="s">
        <v>455</v>
      </c>
      <c r="AO14" s="181" t="s">
        <v>455</v>
      </c>
      <c r="AP14" s="169" t="s">
        <v>455</v>
      </c>
      <c r="AQ14" s="173">
        <v>8250</v>
      </c>
      <c r="AR14" s="169" t="s">
        <v>455</v>
      </c>
      <c r="AS14" s="169" t="s">
        <v>455</v>
      </c>
      <c r="AU14" s="64" t="s">
        <v>818</v>
      </c>
      <c r="AV14" s="171" t="s">
        <v>455</v>
      </c>
      <c r="AW14" s="171" t="s">
        <v>455</v>
      </c>
      <c r="AX14" s="171" t="s">
        <v>455</v>
      </c>
      <c r="AY14" s="171" t="s">
        <v>455</v>
      </c>
      <c r="AZ14" s="171" t="s">
        <v>455</v>
      </c>
      <c r="BA14" s="171" t="s">
        <v>455</v>
      </c>
      <c r="BB14" s="171" t="s">
        <v>455</v>
      </c>
      <c r="BC14" s="171" t="s">
        <v>455</v>
      </c>
      <c r="BD14" s="171" t="s">
        <v>455</v>
      </c>
      <c r="BE14" s="171" t="s">
        <v>455</v>
      </c>
      <c r="BF14" s="171" t="s">
        <v>455</v>
      </c>
      <c r="BG14" s="171" t="s">
        <v>455</v>
      </c>
      <c r="BH14" s="171" t="s">
        <v>455</v>
      </c>
      <c r="BI14" s="171" t="s">
        <v>455</v>
      </c>
      <c r="BJ14" s="178">
        <v>14706</v>
      </c>
      <c r="BK14" s="169" t="s">
        <v>455</v>
      </c>
      <c r="BL14" s="181" t="s">
        <v>455</v>
      </c>
      <c r="BM14" s="169" t="s">
        <v>455</v>
      </c>
      <c r="BN14" s="173">
        <v>9000</v>
      </c>
      <c r="BO14" s="169" t="s">
        <v>455</v>
      </c>
      <c r="BP14" s="169" t="s">
        <v>455</v>
      </c>
      <c r="BR14" s="64" t="s">
        <v>818</v>
      </c>
      <c r="BS14" s="171" t="s">
        <v>455</v>
      </c>
      <c r="BT14" s="171" t="s">
        <v>455</v>
      </c>
      <c r="BU14" s="171" t="s">
        <v>455</v>
      </c>
      <c r="BV14" s="171" t="s">
        <v>455</v>
      </c>
      <c r="BW14" s="171" t="s">
        <v>455</v>
      </c>
      <c r="BX14" s="171" t="s">
        <v>455</v>
      </c>
      <c r="BY14" s="171" t="s">
        <v>455</v>
      </c>
      <c r="BZ14" s="171" t="s">
        <v>455</v>
      </c>
      <c r="CA14" s="171" t="s">
        <v>455</v>
      </c>
      <c r="CB14" s="171" t="s">
        <v>455</v>
      </c>
      <c r="CC14" s="171" t="s">
        <v>455</v>
      </c>
      <c r="CD14" s="171" t="s">
        <v>455</v>
      </c>
      <c r="CE14" s="171" t="s">
        <v>455</v>
      </c>
      <c r="CF14" s="171" t="s">
        <v>455</v>
      </c>
      <c r="CG14" s="178">
        <v>15000</v>
      </c>
      <c r="CH14" s="169" t="s">
        <v>455</v>
      </c>
      <c r="CI14" s="181" t="s">
        <v>455</v>
      </c>
      <c r="CJ14" s="169" t="s">
        <v>455</v>
      </c>
      <c r="CK14" s="173">
        <v>7500</v>
      </c>
      <c r="CL14" s="169" t="s">
        <v>455</v>
      </c>
      <c r="CM14" s="169" t="s">
        <v>455</v>
      </c>
      <c r="CO14" s="64" t="s">
        <v>818</v>
      </c>
      <c r="CP14" s="171" t="s">
        <v>455</v>
      </c>
      <c r="CQ14" s="171" t="s">
        <v>455</v>
      </c>
      <c r="CR14" s="171" t="s">
        <v>455</v>
      </c>
      <c r="CS14" s="171" t="s">
        <v>455</v>
      </c>
      <c r="CT14" s="171" t="s">
        <v>455</v>
      </c>
      <c r="CU14" s="171" t="s">
        <v>455</v>
      </c>
      <c r="CV14" s="171" t="s">
        <v>455</v>
      </c>
      <c r="CW14" s="171" t="s">
        <v>455</v>
      </c>
      <c r="CX14" s="171" t="s">
        <v>455</v>
      </c>
      <c r="CY14" s="171" t="s">
        <v>455</v>
      </c>
      <c r="CZ14" s="171" t="s">
        <v>455</v>
      </c>
      <c r="DA14" s="171" t="s">
        <v>455</v>
      </c>
      <c r="DB14" s="171" t="s">
        <v>455</v>
      </c>
      <c r="DC14" s="171" t="s">
        <v>455</v>
      </c>
      <c r="DD14" s="178">
        <v>3960</v>
      </c>
      <c r="DE14" s="171" t="s">
        <v>455</v>
      </c>
      <c r="DF14" s="181" t="s">
        <v>455</v>
      </c>
      <c r="DG14" s="169" t="s">
        <v>455</v>
      </c>
      <c r="DH14" s="173">
        <v>8000</v>
      </c>
      <c r="DI14" s="169" t="s">
        <v>455</v>
      </c>
      <c r="DJ14" s="169" t="s">
        <v>455</v>
      </c>
    </row>
    <row r="15" spans="1:114" x14ac:dyDescent="0.3">
      <c r="A15" s="64" t="s">
        <v>164</v>
      </c>
      <c r="B15" s="169" t="s">
        <v>455</v>
      </c>
      <c r="C15" s="169" t="s">
        <v>455</v>
      </c>
      <c r="D15" s="169" t="s">
        <v>455</v>
      </c>
      <c r="E15" s="169" t="s">
        <v>455</v>
      </c>
      <c r="F15" s="169" t="s">
        <v>455</v>
      </c>
      <c r="G15" s="169" t="s">
        <v>455</v>
      </c>
      <c r="H15" s="169" t="s">
        <v>455</v>
      </c>
      <c r="I15" s="169" t="s">
        <v>455</v>
      </c>
      <c r="J15" s="169" t="s">
        <v>455</v>
      </c>
      <c r="K15" s="169" t="s">
        <v>455</v>
      </c>
      <c r="L15" s="169" t="s">
        <v>455</v>
      </c>
      <c r="M15" s="169" t="s">
        <v>455</v>
      </c>
      <c r="N15" s="173">
        <v>10285.714285714286</v>
      </c>
      <c r="O15" s="169" t="s">
        <v>455</v>
      </c>
      <c r="P15" s="169" t="s">
        <v>455</v>
      </c>
      <c r="Q15" s="173">
        <v>6857.1428571428569</v>
      </c>
      <c r="R15" s="181" t="s">
        <v>455</v>
      </c>
      <c r="S15" s="173">
        <v>6857.1428571428596</v>
      </c>
      <c r="T15" s="173">
        <v>6857.1428571428569</v>
      </c>
      <c r="U15" s="173">
        <v>5142.8571428571431</v>
      </c>
      <c r="V15" s="169" t="s">
        <v>455</v>
      </c>
      <c r="X15" s="64" t="s">
        <v>164</v>
      </c>
      <c r="Y15" s="171" t="s">
        <v>455</v>
      </c>
      <c r="Z15" s="171" t="s">
        <v>455</v>
      </c>
      <c r="AA15" s="171" t="s">
        <v>455</v>
      </c>
      <c r="AB15" s="171" t="s">
        <v>455</v>
      </c>
      <c r="AC15" s="171" t="s">
        <v>455</v>
      </c>
      <c r="AD15" s="171" t="s">
        <v>455</v>
      </c>
      <c r="AE15" s="171" t="s">
        <v>455</v>
      </c>
      <c r="AF15" s="171" t="s">
        <v>455</v>
      </c>
      <c r="AG15" s="171" t="s">
        <v>455</v>
      </c>
      <c r="AH15" s="171" t="s">
        <v>455</v>
      </c>
      <c r="AI15" s="171" t="s">
        <v>455</v>
      </c>
      <c r="AJ15" s="171" t="s">
        <v>455</v>
      </c>
      <c r="AK15" s="178">
        <v>9000</v>
      </c>
      <c r="AL15" s="171" t="s">
        <v>455</v>
      </c>
      <c r="AM15" s="171" t="s">
        <v>455</v>
      </c>
      <c r="AN15" s="178">
        <v>10410</v>
      </c>
      <c r="AO15" s="181" t="s">
        <v>455</v>
      </c>
      <c r="AP15" s="173">
        <v>9000</v>
      </c>
      <c r="AQ15" s="173">
        <v>9000</v>
      </c>
      <c r="AR15" s="173">
        <v>6000</v>
      </c>
      <c r="AS15" s="169" t="s">
        <v>455</v>
      </c>
      <c r="AU15" s="64" t="s">
        <v>164</v>
      </c>
      <c r="AV15" s="171" t="s">
        <v>455</v>
      </c>
      <c r="AW15" s="171" t="s">
        <v>455</v>
      </c>
      <c r="AX15" s="171" t="s">
        <v>455</v>
      </c>
      <c r="AY15" s="171" t="s">
        <v>455</v>
      </c>
      <c r="AZ15" s="171" t="s">
        <v>455</v>
      </c>
      <c r="BA15" s="171" t="s">
        <v>455</v>
      </c>
      <c r="BB15" s="171" t="s">
        <v>455</v>
      </c>
      <c r="BC15" s="171" t="s">
        <v>455</v>
      </c>
      <c r="BD15" s="171" t="s">
        <v>455</v>
      </c>
      <c r="BE15" s="171" t="s">
        <v>455</v>
      </c>
      <c r="BF15" s="171" t="s">
        <v>455</v>
      </c>
      <c r="BG15" s="171" t="s">
        <v>455</v>
      </c>
      <c r="BH15" s="178">
        <v>9000</v>
      </c>
      <c r="BI15" s="171" t="s">
        <v>455</v>
      </c>
      <c r="BJ15" s="171" t="s">
        <v>455</v>
      </c>
      <c r="BK15" s="170">
        <v>9000</v>
      </c>
      <c r="BL15" s="181" t="s">
        <v>455</v>
      </c>
      <c r="BM15" s="170">
        <v>9900</v>
      </c>
      <c r="BN15" s="173">
        <v>18000</v>
      </c>
      <c r="BO15" s="170">
        <v>9000</v>
      </c>
      <c r="BP15" s="169" t="s">
        <v>455</v>
      </c>
      <c r="BR15" s="64" t="s">
        <v>164</v>
      </c>
      <c r="BS15" s="171" t="s">
        <v>455</v>
      </c>
      <c r="BT15" s="171" t="s">
        <v>455</v>
      </c>
      <c r="BU15" s="171" t="s">
        <v>455</v>
      </c>
      <c r="BV15" s="171" t="s">
        <v>455</v>
      </c>
      <c r="BW15" s="171" t="s">
        <v>455</v>
      </c>
      <c r="BX15" s="171" t="s">
        <v>455</v>
      </c>
      <c r="BY15" s="171" t="s">
        <v>455</v>
      </c>
      <c r="BZ15" s="171" t="s">
        <v>455</v>
      </c>
      <c r="CA15" s="171" t="s">
        <v>455</v>
      </c>
      <c r="CB15" s="171" t="s">
        <v>455</v>
      </c>
      <c r="CC15" s="171" t="s">
        <v>455</v>
      </c>
      <c r="CD15" s="171" t="s">
        <v>455</v>
      </c>
      <c r="CE15" s="178">
        <v>7500</v>
      </c>
      <c r="CF15" s="171" t="s">
        <v>455</v>
      </c>
      <c r="CG15" s="171" t="s">
        <v>455</v>
      </c>
      <c r="CH15" s="173">
        <v>6600</v>
      </c>
      <c r="CI15" s="181" t="s">
        <v>455</v>
      </c>
      <c r="CJ15" s="173">
        <v>7500</v>
      </c>
      <c r="CK15" s="173">
        <v>7350</v>
      </c>
      <c r="CL15" s="173">
        <v>7500</v>
      </c>
      <c r="CM15" s="169" t="s">
        <v>455</v>
      </c>
      <c r="CO15" s="64" t="s">
        <v>164</v>
      </c>
      <c r="CP15" s="171" t="s">
        <v>455</v>
      </c>
      <c r="CQ15" s="171" t="s">
        <v>455</v>
      </c>
      <c r="CR15" s="171" t="s">
        <v>455</v>
      </c>
      <c r="CS15" s="171" t="s">
        <v>455</v>
      </c>
      <c r="CT15" s="171" t="s">
        <v>455</v>
      </c>
      <c r="CU15" s="171" t="s">
        <v>455</v>
      </c>
      <c r="CV15" s="171" t="s">
        <v>455</v>
      </c>
      <c r="CW15" s="171" t="s">
        <v>455</v>
      </c>
      <c r="CX15" s="171" t="s">
        <v>455</v>
      </c>
      <c r="CY15" s="171" t="s">
        <v>455</v>
      </c>
      <c r="CZ15" s="171" t="s">
        <v>455</v>
      </c>
      <c r="DA15" s="171" t="s">
        <v>455</v>
      </c>
      <c r="DB15" s="172">
        <v>4000</v>
      </c>
      <c r="DC15" s="171" t="s">
        <v>455</v>
      </c>
      <c r="DD15" s="171" t="s">
        <v>455</v>
      </c>
      <c r="DE15" s="178">
        <v>10000</v>
      </c>
      <c r="DF15" s="181" t="s">
        <v>455</v>
      </c>
      <c r="DG15" s="173">
        <v>4000</v>
      </c>
      <c r="DH15" s="173">
        <v>4000</v>
      </c>
      <c r="DI15" s="173">
        <v>4000</v>
      </c>
      <c r="DJ15" s="169" t="s">
        <v>455</v>
      </c>
    </row>
    <row r="16" spans="1:114" x14ac:dyDescent="0.3">
      <c r="A16" s="64" t="s">
        <v>153</v>
      </c>
      <c r="B16" s="169" t="s">
        <v>455</v>
      </c>
      <c r="C16" s="169" t="s">
        <v>455</v>
      </c>
      <c r="D16" s="169" t="s">
        <v>455</v>
      </c>
      <c r="E16" s="169" t="s">
        <v>455</v>
      </c>
      <c r="F16" s="169" t="s">
        <v>455</v>
      </c>
      <c r="G16" s="169" t="s">
        <v>455</v>
      </c>
      <c r="H16" s="169" t="s">
        <v>455</v>
      </c>
      <c r="I16" s="169" t="s">
        <v>455</v>
      </c>
      <c r="J16" s="169" t="s">
        <v>455</v>
      </c>
      <c r="K16" s="169" t="s">
        <v>455</v>
      </c>
      <c r="L16" s="170">
        <v>7988.5714285714284</v>
      </c>
      <c r="M16" s="169" t="s">
        <v>455</v>
      </c>
      <c r="N16" s="173">
        <v>7028.5714285714284</v>
      </c>
      <c r="O16" s="169" t="s">
        <v>455</v>
      </c>
      <c r="P16" s="170">
        <v>8022.8571428571431</v>
      </c>
      <c r="Q16" s="170">
        <v>6857.1428571428569</v>
      </c>
      <c r="R16" s="181" t="s">
        <v>455</v>
      </c>
      <c r="S16" s="169" t="s">
        <v>455</v>
      </c>
      <c r="T16" s="170">
        <v>5142.8571428571431</v>
      </c>
      <c r="U16" s="173">
        <v>8571.4285714285706</v>
      </c>
      <c r="V16" s="169" t="s">
        <v>455</v>
      </c>
      <c r="X16" s="64" t="s">
        <v>153</v>
      </c>
      <c r="Y16" s="171" t="s">
        <v>455</v>
      </c>
      <c r="Z16" s="171" t="s">
        <v>455</v>
      </c>
      <c r="AA16" s="171" t="s">
        <v>455</v>
      </c>
      <c r="AB16" s="171" t="s">
        <v>455</v>
      </c>
      <c r="AC16" s="171" t="s">
        <v>455</v>
      </c>
      <c r="AD16" s="171" t="s">
        <v>455</v>
      </c>
      <c r="AE16" s="171" t="s">
        <v>455</v>
      </c>
      <c r="AF16" s="171" t="s">
        <v>455</v>
      </c>
      <c r="AG16" s="171" t="s">
        <v>455</v>
      </c>
      <c r="AH16" s="171" t="s">
        <v>455</v>
      </c>
      <c r="AI16" s="172">
        <v>10308.9</v>
      </c>
      <c r="AJ16" s="171" t="s">
        <v>455</v>
      </c>
      <c r="AK16" s="178">
        <v>8130</v>
      </c>
      <c r="AL16" s="171" t="s">
        <v>455</v>
      </c>
      <c r="AM16" s="172">
        <v>9420</v>
      </c>
      <c r="AN16" s="172">
        <v>18000</v>
      </c>
      <c r="AO16" s="181" t="s">
        <v>455</v>
      </c>
      <c r="AP16" s="169" t="s">
        <v>455</v>
      </c>
      <c r="AQ16" s="173">
        <v>9000</v>
      </c>
      <c r="AR16" s="173">
        <v>6000</v>
      </c>
      <c r="AS16" s="169" t="s">
        <v>455</v>
      </c>
      <c r="AU16" s="64" t="s">
        <v>153</v>
      </c>
      <c r="AV16" s="171" t="s">
        <v>455</v>
      </c>
      <c r="AW16" s="171" t="s">
        <v>455</v>
      </c>
      <c r="AX16" s="171" t="s">
        <v>455</v>
      </c>
      <c r="AY16" s="171" t="s">
        <v>455</v>
      </c>
      <c r="AZ16" s="171" t="s">
        <v>455</v>
      </c>
      <c r="BA16" s="171" t="s">
        <v>455</v>
      </c>
      <c r="BB16" s="171" t="s">
        <v>455</v>
      </c>
      <c r="BC16" s="171" t="s">
        <v>455</v>
      </c>
      <c r="BD16" s="171" t="s">
        <v>455</v>
      </c>
      <c r="BE16" s="171" t="s">
        <v>455</v>
      </c>
      <c r="BF16" s="172">
        <v>7349.9400000000005</v>
      </c>
      <c r="BG16" s="171" t="s">
        <v>455</v>
      </c>
      <c r="BH16" s="178">
        <v>11700</v>
      </c>
      <c r="BI16" s="171" t="s">
        <v>455</v>
      </c>
      <c r="BJ16" s="172">
        <v>12888</v>
      </c>
      <c r="BK16" s="174">
        <v>12600</v>
      </c>
      <c r="BL16" s="181" t="s">
        <v>455</v>
      </c>
      <c r="BM16" s="169" t="s">
        <v>455</v>
      </c>
      <c r="BN16" s="173">
        <v>11268</v>
      </c>
      <c r="BO16" s="173">
        <v>9000</v>
      </c>
      <c r="BP16" s="169" t="s">
        <v>455</v>
      </c>
      <c r="BR16" s="64" t="s">
        <v>153</v>
      </c>
      <c r="BS16" s="171" t="s">
        <v>455</v>
      </c>
      <c r="BT16" s="171" t="s">
        <v>455</v>
      </c>
      <c r="BU16" s="171" t="s">
        <v>455</v>
      </c>
      <c r="BV16" s="171" t="s">
        <v>455</v>
      </c>
      <c r="BW16" s="171" t="s">
        <v>455</v>
      </c>
      <c r="BX16" s="171" t="s">
        <v>455</v>
      </c>
      <c r="BY16" s="171" t="s">
        <v>455</v>
      </c>
      <c r="BZ16" s="171" t="s">
        <v>455</v>
      </c>
      <c r="CA16" s="171" t="s">
        <v>455</v>
      </c>
      <c r="CB16" s="171" t="s">
        <v>455</v>
      </c>
      <c r="CC16" s="172">
        <v>7500</v>
      </c>
      <c r="CD16" s="171" t="s">
        <v>455</v>
      </c>
      <c r="CE16" s="178">
        <v>8445</v>
      </c>
      <c r="CF16" s="171" t="s">
        <v>455</v>
      </c>
      <c r="CG16" s="172">
        <v>9390</v>
      </c>
      <c r="CH16" s="174">
        <v>10500</v>
      </c>
      <c r="CI16" s="181" t="s">
        <v>455</v>
      </c>
      <c r="CJ16" s="169" t="s">
        <v>455</v>
      </c>
      <c r="CK16" s="173">
        <v>8250</v>
      </c>
      <c r="CL16" s="173">
        <v>9390</v>
      </c>
      <c r="CM16" s="169" t="s">
        <v>455</v>
      </c>
      <c r="CO16" s="64" t="s">
        <v>153</v>
      </c>
      <c r="CP16" s="171" t="s">
        <v>455</v>
      </c>
      <c r="CQ16" s="171" t="s">
        <v>455</v>
      </c>
      <c r="CR16" s="171" t="s">
        <v>455</v>
      </c>
      <c r="CS16" s="171" t="s">
        <v>455</v>
      </c>
      <c r="CT16" s="171" t="s">
        <v>455</v>
      </c>
      <c r="CU16" s="171" t="s">
        <v>455</v>
      </c>
      <c r="CV16" s="171" t="s">
        <v>455</v>
      </c>
      <c r="CW16" s="171" t="s">
        <v>455</v>
      </c>
      <c r="CX16" s="171" t="s">
        <v>455</v>
      </c>
      <c r="CY16" s="171" t="s">
        <v>455</v>
      </c>
      <c r="CZ16" s="172">
        <v>4295.3999999999996</v>
      </c>
      <c r="DA16" s="171" t="s">
        <v>455</v>
      </c>
      <c r="DB16" s="172">
        <v>4640</v>
      </c>
      <c r="DC16" s="171" t="s">
        <v>455</v>
      </c>
      <c r="DD16" s="172">
        <v>5000</v>
      </c>
      <c r="DE16" s="172">
        <v>12000</v>
      </c>
      <c r="DF16" s="181" t="s">
        <v>455</v>
      </c>
      <c r="DG16" s="169" t="s">
        <v>455</v>
      </c>
      <c r="DH16" s="173">
        <v>7520</v>
      </c>
      <c r="DI16" s="173">
        <v>7520</v>
      </c>
      <c r="DJ16" s="169" t="s">
        <v>455</v>
      </c>
    </row>
    <row r="17" spans="1:114" x14ac:dyDescent="0.3">
      <c r="A17" s="65" t="s">
        <v>201</v>
      </c>
      <c r="B17" s="169" t="s">
        <v>455</v>
      </c>
      <c r="C17" s="169" t="s">
        <v>455</v>
      </c>
      <c r="D17" s="169" t="s">
        <v>455</v>
      </c>
      <c r="E17" s="169" t="s">
        <v>455</v>
      </c>
      <c r="F17" s="169" t="s">
        <v>455</v>
      </c>
      <c r="G17" s="169" t="s">
        <v>455</v>
      </c>
      <c r="H17" s="169" t="s">
        <v>455</v>
      </c>
      <c r="I17" s="169" t="s">
        <v>455</v>
      </c>
      <c r="J17" s="169" t="s">
        <v>455</v>
      </c>
      <c r="K17" s="169" t="s">
        <v>455</v>
      </c>
      <c r="L17" s="169" t="s">
        <v>455</v>
      </c>
      <c r="M17" s="169" t="s">
        <v>455</v>
      </c>
      <c r="N17" s="169" t="s">
        <v>455</v>
      </c>
      <c r="O17" s="169" t="s">
        <v>455</v>
      </c>
      <c r="P17" s="169" t="s">
        <v>455</v>
      </c>
      <c r="Q17" s="169" t="s">
        <v>455</v>
      </c>
      <c r="R17" s="169" t="s">
        <v>455</v>
      </c>
      <c r="S17" s="169" t="s">
        <v>455</v>
      </c>
      <c r="T17" s="169" t="s">
        <v>455</v>
      </c>
      <c r="U17" s="170">
        <v>5142.8571428571431</v>
      </c>
      <c r="V17" s="169" t="s">
        <v>455</v>
      </c>
      <c r="X17" s="65" t="s">
        <v>201</v>
      </c>
      <c r="Y17" s="169" t="s">
        <v>455</v>
      </c>
      <c r="Z17" s="169" t="s">
        <v>455</v>
      </c>
      <c r="AA17" s="169" t="s">
        <v>455</v>
      </c>
      <c r="AB17" s="169" t="s">
        <v>455</v>
      </c>
      <c r="AC17" s="169" t="s">
        <v>455</v>
      </c>
      <c r="AD17" s="169" t="s">
        <v>455</v>
      </c>
      <c r="AE17" s="169" t="s">
        <v>455</v>
      </c>
      <c r="AF17" s="169" t="s">
        <v>455</v>
      </c>
      <c r="AG17" s="169" t="s">
        <v>455</v>
      </c>
      <c r="AH17" s="169" t="s">
        <v>455</v>
      </c>
      <c r="AI17" s="169" t="s">
        <v>455</v>
      </c>
      <c r="AJ17" s="169" t="s">
        <v>455</v>
      </c>
      <c r="AK17" s="169" t="s">
        <v>455</v>
      </c>
      <c r="AL17" s="169" t="s">
        <v>455</v>
      </c>
      <c r="AM17" s="169" t="s">
        <v>455</v>
      </c>
      <c r="AN17" s="169" t="s">
        <v>455</v>
      </c>
      <c r="AO17" s="169" t="s">
        <v>455</v>
      </c>
      <c r="AP17" s="169" t="s">
        <v>455</v>
      </c>
      <c r="AQ17" s="169" t="s">
        <v>455</v>
      </c>
      <c r="AR17" s="173">
        <v>15000</v>
      </c>
      <c r="AS17" s="169" t="s">
        <v>455</v>
      </c>
      <c r="AU17" s="65" t="s">
        <v>201</v>
      </c>
      <c r="AV17" s="169" t="s">
        <v>455</v>
      </c>
      <c r="AW17" s="169" t="s">
        <v>455</v>
      </c>
      <c r="AX17" s="169" t="s">
        <v>455</v>
      </c>
      <c r="AY17" s="169" t="s">
        <v>455</v>
      </c>
      <c r="AZ17" s="169" t="s">
        <v>455</v>
      </c>
      <c r="BA17" s="169" t="s">
        <v>455</v>
      </c>
      <c r="BB17" s="169" t="s">
        <v>455</v>
      </c>
      <c r="BC17" s="169" t="s">
        <v>455</v>
      </c>
      <c r="BD17" s="169" t="s">
        <v>455</v>
      </c>
      <c r="BE17" s="169" t="s">
        <v>455</v>
      </c>
      <c r="BF17" s="169" t="s">
        <v>455</v>
      </c>
      <c r="BG17" s="169" t="s">
        <v>455</v>
      </c>
      <c r="BH17" s="169" t="s">
        <v>455</v>
      </c>
      <c r="BI17" s="169" t="s">
        <v>455</v>
      </c>
      <c r="BJ17" s="169" t="s">
        <v>455</v>
      </c>
      <c r="BK17" s="169" t="s">
        <v>455</v>
      </c>
      <c r="BL17" s="169" t="s">
        <v>455</v>
      </c>
      <c r="BM17" s="169" t="s">
        <v>455</v>
      </c>
      <c r="BN17" s="169" t="s">
        <v>455</v>
      </c>
      <c r="BO17" s="173">
        <v>9000</v>
      </c>
      <c r="BP17" s="169" t="s">
        <v>455</v>
      </c>
      <c r="BR17" s="65" t="s">
        <v>201</v>
      </c>
      <c r="BS17" s="169" t="s">
        <v>455</v>
      </c>
      <c r="BT17" s="169" t="s">
        <v>455</v>
      </c>
      <c r="BU17" s="169" t="s">
        <v>455</v>
      </c>
      <c r="BV17" s="169" t="s">
        <v>455</v>
      </c>
      <c r="BW17" s="169" t="s">
        <v>455</v>
      </c>
      <c r="BX17" s="169" t="s">
        <v>455</v>
      </c>
      <c r="BY17" s="169" t="s">
        <v>455</v>
      </c>
      <c r="BZ17" s="169" t="s">
        <v>455</v>
      </c>
      <c r="CA17" s="169" t="s">
        <v>455</v>
      </c>
      <c r="CB17" s="169" t="s">
        <v>455</v>
      </c>
      <c r="CC17" s="169" t="s">
        <v>455</v>
      </c>
      <c r="CD17" s="169" t="s">
        <v>455</v>
      </c>
      <c r="CE17" s="169" t="s">
        <v>455</v>
      </c>
      <c r="CF17" s="169" t="s">
        <v>455</v>
      </c>
      <c r="CG17" s="169" t="s">
        <v>455</v>
      </c>
      <c r="CH17" s="169" t="s">
        <v>455</v>
      </c>
      <c r="CI17" s="169" t="s">
        <v>455</v>
      </c>
      <c r="CJ17" s="169" t="s">
        <v>455</v>
      </c>
      <c r="CK17" s="169" t="s">
        <v>455</v>
      </c>
      <c r="CL17" s="173">
        <v>15000</v>
      </c>
      <c r="CM17" s="169" t="s">
        <v>455</v>
      </c>
      <c r="CO17" s="65" t="s">
        <v>201</v>
      </c>
      <c r="CP17" s="169" t="s">
        <v>455</v>
      </c>
      <c r="CQ17" s="169" t="s">
        <v>455</v>
      </c>
      <c r="CR17" s="169" t="s">
        <v>455</v>
      </c>
      <c r="CS17" s="169" t="s">
        <v>455</v>
      </c>
      <c r="CT17" s="169" t="s">
        <v>455</v>
      </c>
      <c r="CU17" s="169" t="s">
        <v>455</v>
      </c>
      <c r="CV17" s="169" t="s">
        <v>455</v>
      </c>
      <c r="CW17" s="169" t="s">
        <v>455</v>
      </c>
      <c r="CX17" s="169" t="s">
        <v>455</v>
      </c>
      <c r="CY17" s="169" t="s">
        <v>455</v>
      </c>
      <c r="CZ17" s="169" t="s">
        <v>455</v>
      </c>
      <c r="DA17" s="169" t="s">
        <v>455</v>
      </c>
      <c r="DB17" s="169" t="s">
        <v>455</v>
      </c>
      <c r="DC17" s="169" t="s">
        <v>455</v>
      </c>
      <c r="DD17" s="169" t="s">
        <v>455</v>
      </c>
      <c r="DE17" s="169" t="s">
        <v>455</v>
      </c>
      <c r="DF17" s="169" t="s">
        <v>455</v>
      </c>
      <c r="DG17" s="169" t="s">
        <v>455</v>
      </c>
      <c r="DH17" s="169" t="s">
        <v>455</v>
      </c>
      <c r="DI17" s="173">
        <v>6000</v>
      </c>
      <c r="DJ17" s="169" t="s">
        <v>455</v>
      </c>
    </row>
    <row r="18" spans="1:114" x14ac:dyDescent="0.3">
      <c r="A18" s="64" t="s">
        <v>80</v>
      </c>
      <c r="B18" s="62">
        <v>16285.714285714286</v>
      </c>
      <c r="C18" s="179">
        <v>21714.285714285714</v>
      </c>
      <c r="D18" s="179">
        <v>15634.285714285714</v>
      </c>
      <c r="E18" s="177">
        <v>16285.714285714286</v>
      </c>
      <c r="F18" s="177">
        <v>21714.285714285714</v>
      </c>
      <c r="G18" s="58">
        <v>21714.285714285714</v>
      </c>
      <c r="H18" s="169" t="s">
        <v>455</v>
      </c>
      <c r="I18" s="169" t="s">
        <v>455</v>
      </c>
      <c r="J18" s="173">
        <v>1714.2857142857142</v>
      </c>
      <c r="K18" s="173">
        <v>3428.5714285714284</v>
      </c>
      <c r="L18" s="173">
        <v>1714.2857142857142</v>
      </c>
      <c r="M18" s="173">
        <v>3428.5714285714284</v>
      </c>
      <c r="N18" s="169" t="s">
        <v>455</v>
      </c>
      <c r="O18" s="173">
        <v>6857.1428571428569</v>
      </c>
      <c r="P18" s="169" t="s">
        <v>455</v>
      </c>
      <c r="Q18" s="173">
        <v>6857.1428571428569</v>
      </c>
      <c r="R18" s="174">
        <v>6857.1428571428569</v>
      </c>
      <c r="S18" s="173">
        <v>6857.1428571428596</v>
      </c>
      <c r="T18" s="173">
        <v>5142.8571428571431</v>
      </c>
      <c r="U18" s="173">
        <v>5142.8571428571431</v>
      </c>
      <c r="V18" s="173">
        <v>6857.1428571428569</v>
      </c>
      <c r="X18" s="64" t="s">
        <v>80</v>
      </c>
      <c r="Y18" s="62">
        <v>12000</v>
      </c>
      <c r="Z18" s="177">
        <v>6000</v>
      </c>
      <c r="AA18" s="177">
        <v>12000</v>
      </c>
      <c r="AB18" s="177">
        <v>15000</v>
      </c>
      <c r="AC18" s="177">
        <v>6000</v>
      </c>
      <c r="AD18" s="58">
        <v>12000</v>
      </c>
      <c r="AE18" s="171" t="s">
        <v>455</v>
      </c>
      <c r="AF18" s="171" t="s">
        <v>455</v>
      </c>
      <c r="AG18" s="178">
        <v>3000</v>
      </c>
      <c r="AH18" s="172">
        <v>6000</v>
      </c>
      <c r="AI18" s="172">
        <v>3000</v>
      </c>
      <c r="AJ18" s="178">
        <v>3000</v>
      </c>
      <c r="AK18" s="171" t="s">
        <v>455</v>
      </c>
      <c r="AL18" s="178">
        <v>12000</v>
      </c>
      <c r="AM18" s="171" t="s">
        <v>455</v>
      </c>
      <c r="AN18" s="178">
        <v>12000</v>
      </c>
      <c r="AO18" s="174">
        <v>12000</v>
      </c>
      <c r="AP18" s="173">
        <v>9000</v>
      </c>
      <c r="AQ18" s="173">
        <v>9000</v>
      </c>
      <c r="AR18" s="173">
        <v>12000</v>
      </c>
      <c r="AS18" s="173">
        <v>12000</v>
      </c>
      <c r="AU18" s="64" t="s">
        <v>80</v>
      </c>
      <c r="AV18" s="62">
        <v>1600</v>
      </c>
      <c r="AW18" s="177">
        <v>3200</v>
      </c>
      <c r="AX18" s="179">
        <v>3200</v>
      </c>
      <c r="AY18" s="177">
        <v>4400</v>
      </c>
      <c r="AZ18" s="177">
        <v>3200</v>
      </c>
      <c r="BA18" s="58">
        <v>3200</v>
      </c>
      <c r="BB18" s="171" t="s">
        <v>455</v>
      </c>
      <c r="BC18" s="171" t="s">
        <v>455</v>
      </c>
      <c r="BD18" s="178">
        <v>1800</v>
      </c>
      <c r="BE18" s="172">
        <v>1800</v>
      </c>
      <c r="BF18" s="172">
        <v>1800</v>
      </c>
      <c r="BG18" s="178">
        <v>3600</v>
      </c>
      <c r="BH18" s="171" t="s">
        <v>455</v>
      </c>
      <c r="BI18" s="178">
        <v>7200</v>
      </c>
      <c r="BJ18" s="171" t="s">
        <v>455</v>
      </c>
      <c r="BK18" s="173">
        <v>7200</v>
      </c>
      <c r="BL18" s="174">
        <v>7200</v>
      </c>
      <c r="BM18" s="173">
        <v>7200</v>
      </c>
      <c r="BN18" s="173">
        <v>7200</v>
      </c>
      <c r="BO18" s="173">
        <v>7200</v>
      </c>
      <c r="BP18" s="173">
        <v>7200</v>
      </c>
      <c r="BR18" s="64" t="s">
        <v>80</v>
      </c>
      <c r="BS18" s="62">
        <v>7800</v>
      </c>
      <c r="BT18" s="177">
        <v>5850</v>
      </c>
      <c r="BU18" s="177">
        <v>6500</v>
      </c>
      <c r="BV18" s="177">
        <v>3900</v>
      </c>
      <c r="BW18" s="177">
        <v>5200</v>
      </c>
      <c r="BX18" s="58">
        <v>7800</v>
      </c>
      <c r="BY18" s="171" t="s">
        <v>455</v>
      </c>
      <c r="BZ18" s="171" t="s">
        <v>455</v>
      </c>
      <c r="CA18" s="178">
        <v>7500</v>
      </c>
      <c r="CB18" s="172">
        <v>3750</v>
      </c>
      <c r="CC18" s="172">
        <v>3000</v>
      </c>
      <c r="CD18" s="178">
        <v>3000</v>
      </c>
      <c r="CE18" s="171" t="s">
        <v>455</v>
      </c>
      <c r="CF18" s="178">
        <v>3750</v>
      </c>
      <c r="CG18" s="171" t="s">
        <v>455</v>
      </c>
      <c r="CH18" s="173">
        <v>12000</v>
      </c>
      <c r="CI18" s="174">
        <v>12000</v>
      </c>
      <c r="CJ18" s="173">
        <v>9000</v>
      </c>
      <c r="CK18" s="173">
        <v>9000</v>
      </c>
      <c r="CL18" s="173">
        <v>9000</v>
      </c>
      <c r="CM18" s="173">
        <v>10500</v>
      </c>
      <c r="CO18" s="64" t="s">
        <v>80</v>
      </c>
      <c r="CP18" s="62">
        <v>4000</v>
      </c>
      <c r="CQ18" s="177">
        <v>4000</v>
      </c>
      <c r="CR18" s="177">
        <v>4000</v>
      </c>
      <c r="CS18" s="177">
        <v>2708</v>
      </c>
      <c r="CT18" s="177">
        <v>8000</v>
      </c>
      <c r="CU18" s="58">
        <v>4000</v>
      </c>
      <c r="CV18" s="171" t="s">
        <v>455</v>
      </c>
      <c r="CW18" s="171" t="s">
        <v>455</v>
      </c>
      <c r="CX18" s="178">
        <v>4000</v>
      </c>
      <c r="CY18" s="172">
        <v>4000</v>
      </c>
      <c r="CZ18" s="172">
        <v>4000</v>
      </c>
      <c r="DA18" s="178">
        <v>4000</v>
      </c>
      <c r="DB18" s="171" t="s">
        <v>455</v>
      </c>
      <c r="DC18" s="178">
        <v>8000</v>
      </c>
      <c r="DD18" s="171" t="s">
        <v>455</v>
      </c>
      <c r="DE18" s="178">
        <v>8000</v>
      </c>
      <c r="DF18" s="174">
        <v>8000</v>
      </c>
      <c r="DG18" s="173">
        <v>4000</v>
      </c>
      <c r="DH18" s="173">
        <v>4000</v>
      </c>
      <c r="DI18" s="173">
        <v>8000</v>
      </c>
      <c r="DJ18" s="173">
        <v>8000</v>
      </c>
    </row>
    <row r="19" spans="1:114" x14ac:dyDescent="0.3">
      <c r="A19" s="64" t="s">
        <v>71</v>
      </c>
      <c r="B19" s="62">
        <v>7600</v>
      </c>
      <c r="C19" s="177">
        <v>7600</v>
      </c>
      <c r="D19" s="177">
        <v>5700</v>
      </c>
      <c r="E19" s="177">
        <v>5700</v>
      </c>
      <c r="F19" s="177">
        <v>5700</v>
      </c>
      <c r="G19" s="169" t="s">
        <v>455</v>
      </c>
      <c r="H19" s="59">
        <v>8142.8571428571431</v>
      </c>
      <c r="I19" s="223">
        <v>10285.714285714286</v>
      </c>
      <c r="J19" s="169" t="s">
        <v>455</v>
      </c>
      <c r="K19" s="173">
        <v>6857.1428571428569</v>
      </c>
      <c r="L19" s="173">
        <v>5142.8571428571431</v>
      </c>
      <c r="M19" s="173">
        <v>6857.1428571428569</v>
      </c>
      <c r="N19" s="173">
        <v>5142.8571428571431</v>
      </c>
      <c r="O19" s="173">
        <v>6428.5714285714284</v>
      </c>
      <c r="P19" s="173">
        <v>5142.8571428571431</v>
      </c>
      <c r="Q19" s="173">
        <v>6000</v>
      </c>
      <c r="R19" s="181" t="s">
        <v>455</v>
      </c>
      <c r="S19" s="170">
        <v>6857.1428571428596</v>
      </c>
      <c r="T19" s="169" t="s">
        <v>455</v>
      </c>
      <c r="U19" s="173">
        <v>1817.1428571428571</v>
      </c>
      <c r="V19" s="169" t="s">
        <v>455</v>
      </c>
      <c r="X19" s="64" t="s">
        <v>71</v>
      </c>
      <c r="Y19" s="62">
        <v>6000</v>
      </c>
      <c r="Z19" s="177">
        <v>4200</v>
      </c>
      <c r="AA19" s="177">
        <v>6750</v>
      </c>
      <c r="AB19" s="177">
        <v>6000</v>
      </c>
      <c r="AC19" s="177">
        <v>4500</v>
      </c>
      <c r="AD19" s="171" t="s">
        <v>455</v>
      </c>
      <c r="AE19" s="59">
        <v>7500</v>
      </c>
      <c r="AF19" s="59">
        <v>9000</v>
      </c>
      <c r="AG19" s="171" t="s">
        <v>455</v>
      </c>
      <c r="AH19" s="172">
        <v>4200</v>
      </c>
      <c r="AI19" s="172">
        <v>15000</v>
      </c>
      <c r="AJ19" s="178">
        <v>15000</v>
      </c>
      <c r="AK19" s="178">
        <v>15000</v>
      </c>
      <c r="AL19" s="178">
        <v>15000</v>
      </c>
      <c r="AM19" s="178">
        <v>15000</v>
      </c>
      <c r="AN19" s="178">
        <v>15000</v>
      </c>
      <c r="AO19" s="181" t="s">
        <v>455</v>
      </c>
      <c r="AP19" s="173">
        <v>12000</v>
      </c>
      <c r="AQ19" s="169" t="s">
        <v>455</v>
      </c>
      <c r="AR19" s="173">
        <v>4500</v>
      </c>
      <c r="AS19" s="169" t="s">
        <v>455</v>
      </c>
      <c r="AU19" s="64" t="s">
        <v>71</v>
      </c>
      <c r="AV19" s="62">
        <v>2400</v>
      </c>
      <c r="AW19" s="177">
        <v>2800</v>
      </c>
      <c r="AX19" s="177">
        <v>3200</v>
      </c>
      <c r="AY19" s="177">
        <v>2800</v>
      </c>
      <c r="AZ19" s="177">
        <v>2400</v>
      </c>
      <c r="BA19" s="171" t="s">
        <v>455</v>
      </c>
      <c r="BB19" s="35">
        <v>4000</v>
      </c>
      <c r="BC19" s="58">
        <v>11700</v>
      </c>
      <c r="BD19" s="171" t="s">
        <v>455</v>
      </c>
      <c r="BE19" s="172">
        <v>10800</v>
      </c>
      <c r="BF19" s="172">
        <v>9000</v>
      </c>
      <c r="BG19" s="178">
        <v>9000</v>
      </c>
      <c r="BH19" s="178">
        <v>9000</v>
      </c>
      <c r="BI19" s="178">
        <v>10800</v>
      </c>
      <c r="BJ19" s="178">
        <v>12600</v>
      </c>
      <c r="BK19" s="173">
        <v>12600</v>
      </c>
      <c r="BL19" s="181" t="s">
        <v>455</v>
      </c>
      <c r="BM19" s="173">
        <v>28800</v>
      </c>
      <c r="BN19" s="169" t="s">
        <v>455</v>
      </c>
      <c r="BO19" s="173">
        <v>9000</v>
      </c>
      <c r="BP19" s="169" t="s">
        <v>455</v>
      </c>
      <c r="BR19" s="64" t="s">
        <v>71</v>
      </c>
      <c r="BS19" s="62">
        <v>9100</v>
      </c>
      <c r="BT19" s="177">
        <v>13000</v>
      </c>
      <c r="BU19" s="177">
        <v>13000</v>
      </c>
      <c r="BV19" s="177">
        <v>13000</v>
      </c>
      <c r="BW19" s="177">
        <v>13000</v>
      </c>
      <c r="BX19" s="171" t="s">
        <v>455</v>
      </c>
      <c r="BY19" s="58">
        <v>15600</v>
      </c>
      <c r="BZ19" s="58">
        <v>18750</v>
      </c>
      <c r="CA19" s="171" t="s">
        <v>455</v>
      </c>
      <c r="CB19" s="172">
        <v>13500</v>
      </c>
      <c r="CC19" s="172">
        <v>15000</v>
      </c>
      <c r="CD19" s="178">
        <v>9000</v>
      </c>
      <c r="CE19" s="178">
        <v>15000</v>
      </c>
      <c r="CF19" s="178">
        <v>15000</v>
      </c>
      <c r="CG19" s="172">
        <v>15000</v>
      </c>
      <c r="CH19" s="173">
        <v>18000</v>
      </c>
      <c r="CI19" s="181" t="s">
        <v>455</v>
      </c>
      <c r="CJ19" s="173">
        <v>15000</v>
      </c>
      <c r="CK19" s="169" t="s">
        <v>455</v>
      </c>
      <c r="CL19" s="173">
        <v>15000</v>
      </c>
      <c r="CM19" s="169" t="s">
        <v>455</v>
      </c>
      <c r="CO19" s="64" t="s">
        <v>71</v>
      </c>
      <c r="CP19" s="62">
        <v>3600</v>
      </c>
      <c r="CQ19" s="177">
        <v>6000</v>
      </c>
      <c r="CR19" s="177">
        <v>6000</v>
      </c>
      <c r="CS19" s="177">
        <v>5400</v>
      </c>
      <c r="CT19" s="177">
        <v>4800</v>
      </c>
      <c r="CU19" s="171" t="s">
        <v>455</v>
      </c>
      <c r="CV19" s="35">
        <v>4000</v>
      </c>
      <c r="CW19" s="58">
        <v>4900</v>
      </c>
      <c r="CX19" s="171" t="s">
        <v>455</v>
      </c>
      <c r="CY19" s="172">
        <v>4800</v>
      </c>
      <c r="CZ19" s="172">
        <v>8000</v>
      </c>
      <c r="DA19" s="178">
        <v>8000</v>
      </c>
      <c r="DB19" s="178">
        <v>8000</v>
      </c>
      <c r="DC19" s="178">
        <v>8000</v>
      </c>
      <c r="DD19" s="172">
        <v>8000</v>
      </c>
      <c r="DE19" s="178">
        <v>8000</v>
      </c>
      <c r="DF19" s="181" t="s">
        <v>455</v>
      </c>
      <c r="DG19" s="173">
        <v>6000</v>
      </c>
      <c r="DH19" s="169" t="s">
        <v>455</v>
      </c>
      <c r="DI19" s="173">
        <v>4520</v>
      </c>
      <c r="DJ19" s="169" t="s">
        <v>455</v>
      </c>
    </row>
    <row r="20" spans="1:114" x14ac:dyDescent="0.3">
      <c r="A20" s="65" t="s">
        <v>82</v>
      </c>
      <c r="B20" s="169" t="s">
        <v>455</v>
      </c>
      <c r="C20" s="169" t="s">
        <v>455</v>
      </c>
      <c r="D20" s="169" t="s">
        <v>455</v>
      </c>
      <c r="E20" s="177">
        <v>10857.142857142857</v>
      </c>
      <c r="F20" s="169" t="s">
        <v>455</v>
      </c>
      <c r="G20" s="169" t="s">
        <v>455</v>
      </c>
      <c r="H20" s="169" t="s">
        <v>455</v>
      </c>
      <c r="I20" s="170">
        <v>5280</v>
      </c>
      <c r="J20" s="174">
        <v>12000</v>
      </c>
      <c r="K20" s="57" t="s">
        <v>841</v>
      </c>
      <c r="L20" s="174">
        <v>17142.857142857141</v>
      </c>
      <c r="M20" s="174">
        <v>13714.285714285714</v>
      </c>
      <c r="N20" s="174">
        <v>11142.857142857143</v>
      </c>
      <c r="O20" s="169" t="s">
        <v>455</v>
      </c>
      <c r="P20" s="170">
        <v>8022.8571428571431</v>
      </c>
      <c r="Q20" s="173">
        <v>3428.5714285714284</v>
      </c>
      <c r="R20" s="174">
        <v>3428.5714285714284</v>
      </c>
      <c r="S20" s="169" t="s">
        <v>455</v>
      </c>
      <c r="T20" s="173">
        <v>5828.5714285714284</v>
      </c>
      <c r="U20" s="173">
        <v>3428.5714285714284</v>
      </c>
      <c r="V20" s="169" t="s">
        <v>455</v>
      </c>
      <c r="X20" s="65" t="s">
        <v>82</v>
      </c>
      <c r="Y20" s="171" t="s">
        <v>455</v>
      </c>
      <c r="Z20" s="171" t="s">
        <v>455</v>
      </c>
      <c r="AA20" s="171" t="s">
        <v>455</v>
      </c>
      <c r="AB20" s="177">
        <v>24000</v>
      </c>
      <c r="AC20" s="171" t="s">
        <v>455</v>
      </c>
      <c r="AD20" s="171" t="s">
        <v>455</v>
      </c>
      <c r="AE20" s="171" t="s">
        <v>455</v>
      </c>
      <c r="AF20" s="172">
        <v>21000</v>
      </c>
      <c r="AG20" s="172">
        <v>15000</v>
      </c>
      <c r="AH20" s="172">
        <v>24000</v>
      </c>
      <c r="AI20" s="172">
        <v>15000</v>
      </c>
      <c r="AJ20" s="58">
        <v>25500</v>
      </c>
      <c r="AK20" s="172">
        <v>28500</v>
      </c>
      <c r="AL20" s="171" t="s">
        <v>455</v>
      </c>
      <c r="AM20" s="172">
        <v>12000</v>
      </c>
      <c r="AN20" s="172">
        <v>15000</v>
      </c>
      <c r="AO20" s="174">
        <v>15000</v>
      </c>
      <c r="AP20" s="169" t="s">
        <v>455</v>
      </c>
      <c r="AQ20" s="173">
        <v>21000</v>
      </c>
      <c r="AR20" s="173">
        <v>21000</v>
      </c>
      <c r="AS20" s="169" t="s">
        <v>455</v>
      </c>
      <c r="AU20" s="65" t="s">
        <v>82</v>
      </c>
      <c r="AV20" s="171" t="s">
        <v>455</v>
      </c>
      <c r="AW20" s="171" t="s">
        <v>455</v>
      </c>
      <c r="AX20" s="171" t="s">
        <v>455</v>
      </c>
      <c r="AY20" s="177">
        <v>3400</v>
      </c>
      <c r="AZ20" s="171" t="s">
        <v>455</v>
      </c>
      <c r="BA20" s="171" t="s">
        <v>455</v>
      </c>
      <c r="BB20" s="171" t="s">
        <v>455</v>
      </c>
      <c r="BC20" s="178">
        <v>10800</v>
      </c>
      <c r="BD20" s="172">
        <v>9000</v>
      </c>
      <c r="BE20" s="172">
        <v>12600</v>
      </c>
      <c r="BF20" s="172">
        <v>18000</v>
      </c>
      <c r="BG20" s="58">
        <v>13500</v>
      </c>
      <c r="BH20" s="172">
        <v>10800</v>
      </c>
      <c r="BI20" s="171" t="s">
        <v>455</v>
      </c>
      <c r="BJ20" s="172">
        <v>10800</v>
      </c>
      <c r="BK20" s="174">
        <v>9000</v>
      </c>
      <c r="BL20" s="174">
        <v>9000</v>
      </c>
      <c r="BM20" s="169" t="s">
        <v>455</v>
      </c>
      <c r="BN20" s="173">
        <v>9000</v>
      </c>
      <c r="BO20" s="173">
        <v>9000</v>
      </c>
      <c r="BP20" s="169" t="s">
        <v>455</v>
      </c>
      <c r="BR20" s="65" t="s">
        <v>82</v>
      </c>
      <c r="BS20" s="171" t="s">
        <v>455</v>
      </c>
      <c r="BT20" s="171" t="s">
        <v>455</v>
      </c>
      <c r="BU20" s="171" t="s">
        <v>455</v>
      </c>
      <c r="BV20" s="177">
        <v>2600</v>
      </c>
      <c r="BW20" s="171" t="s">
        <v>455</v>
      </c>
      <c r="BX20" s="171" t="s">
        <v>455</v>
      </c>
      <c r="BY20" s="171" t="s">
        <v>455</v>
      </c>
      <c r="BZ20" s="178">
        <v>5250</v>
      </c>
      <c r="CA20" s="172">
        <v>3000</v>
      </c>
      <c r="CB20" s="172">
        <v>9000</v>
      </c>
      <c r="CC20" s="172">
        <v>5250</v>
      </c>
      <c r="CD20" s="58">
        <v>9000</v>
      </c>
      <c r="CE20" s="172">
        <v>7500</v>
      </c>
      <c r="CF20" s="171" t="s">
        <v>455</v>
      </c>
      <c r="CG20" s="172">
        <v>3000</v>
      </c>
      <c r="CH20" s="174">
        <v>3000</v>
      </c>
      <c r="CI20" s="174">
        <v>3000</v>
      </c>
      <c r="CJ20" s="169" t="s">
        <v>455</v>
      </c>
      <c r="CK20" s="173">
        <v>12000</v>
      </c>
      <c r="CL20" s="173">
        <v>12000</v>
      </c>
      <c r="CM20" s="169" t="s">
        <v>455</v>
      </c>
      <c r="CO20" s="65" t="s">
        <v>82</v>
      </c>
      <c r="CP20" s="171" t="s">
        <v>455</v>
      </c>
      <c r="CQ20" s="171" t="s">
        <v>455</v>
      </c>
      <c r="CR20" s="171" t="s">
        <v>455</v>
      </c>
      <c r="CS20" s="177">
        <v>10000</v>
      </c>
      <c r="CT20" s="171" t="s">
        <v>455</v>
      </c>
      <c r="CU20" s="171" t="s">
        <v>455</v>
      </c>
      <c r="CV20" s="171" t="s">
        <v>455</v>
      </c>
      <c r="CW20" s="178">
        <v>20000</v>
      </c>
      <c r="CX20" s="172">
        <v>20000</v>
      </c>
      <c r="CY20" s="172">
        <v>20000</v>
      </c>
      <c r="CZ20" s="172">
        <v>20000</v>
      </c>
      <c r="DA20" s="58">
        <v>20000</v>
      </c>
      <c r="DB20" s="172">
        <v>16000</v>
      </c>
      <c r="DC20" s="171" t="s">
        <v>455</v>
      </c>
      <c r="DD20" s="172">
        <v>4000</v>
      </c>
      <c r="DE20" s="172">
        <v>4000</v>
      </c>
      <c r="DF20" s="174">
        <v>4000</v>
      </c>
      <c r="DG20" s="169" t="s">
        <v>455</v>
      </c>
      <c r="DH20" s="170">
        <v>4000</v>
      </c>
      <c r="DI20" s="170">
        <v>4000</v>
      </c>
      <c r="DJ20" s="169" t="s">
        <v>455</v>
      </c>
    </row>
    <row r="21" spans="1:114" x14ac:dyDescent="0.3">
      <c r="A21" s="64" t="s">
        <v>73</v>
      </c>
      <c r="B21" s="62">
        <v>5971.4285714285716</v>
      </c>
      <c r="C21" s="179">
        <v>21714.285714285714</v>
      </c>
      <c r="D21" s="169" t="s">
        <v>455</v>
      </c>
      <c r="E21" s="169" t="s">
        <v>455</v>
      </c>
      <c r="F21" s="169" t="s">
        <v>455</v>
      </c>
      <c r="G21" s="169" t="s">
        <v>455</v>
      </c>
      <c r="H21" s="59">
        <v>21714.285714285714</v>
      </c>
      <c r="I21" s="169" t="s">
        <v>455</v>
      </c>
      <c r="J21" s="173">
        <v>12000</v>
      </c>
      <c r="K21" s="173">
        <v>6857.1428571428569</v>
      </c>
      <c r="L21" s="169" t="s">
        <v>455</v>
      </c>
      <c r="M21" s="170" t="s">
        <v>841</v>
      </c>
      <c r="N21" s="174">
        <v>8571.4285714285706</v>
      </c>
      <c r="O21" s="174">
        <v>6857.1428571428569</v>
      </c>
      <c r="P21" s="174">
        <v>8571.4285714285706</v>
      </c>
      <c r="Q21" s="174">
        <v>10285.714285714286</v>
      </c>
      <c r="R21" s="174">
        <v>10285.714285714286</v>
      </c>
      <c r="S21" s="173">
        <v>10285.714285714301</v>
      </c>
      <c r="T21" s="173">
        <v>8571.4285714285706</v>
      </c>
      <c r="U21" s="169" t="s">
        <v>455</v>
      </c>
      <c r="V21" s="173">
        <v>3600</v>
      </c>
      <c r="X21" s="64" t="s">
        <v>73</v>
      </c>
      <c r="Y21" s="62">
        <v>30000</v>
      </c>
      <c r="Z21" s="177">
        <v>12000</v>
      </c>
      <c r="AA21" s="171" t="s">
        <v>455</v>
      </c>
      <c r="AB21" s="171" t="s">
        <v>455</v>
      </c>
      <c r="AC21" s="171" t="s">
        <v>455</v>
      </c>
      <c r="AD21" s="171" t="s">
        <v>455</v>
      </c>
      <c r="AE21" s="59">
        <v>9000</v>
      </c>
      <c r="AF21" s="171" t="s">
        <v>455</v>
      </c>
      <c r="AG21" s="178">
        <v>12000</v>
      </c>
      <c r="AH21" s="172">
        <v>9000</v>
      </c>
      <c r="AI21" s="171" t="s">
        <v>455</v>
      </c>
      <c r="AJ21" s="58">
        <v>12000</v>
      </c>
      <c r="AK21" s="172">
        <v>15000</v>
      </c>
      <c r="AL21" s="172">
        <v>15000</v>
      </c>
      <c r="AM21" s="172">
        <v>15000</v>
      </c>
      <c r="AN21" s="172">
        <v>15000</v>
      </c>
      <c r="AO21" s="174">
        <v>15000</v>
      </c>
      <c r="AP21" s="173">
        <v>15000</v>
      </c>
      <c r="AQ21" s="173">
        <v>12000</v>
      </c>
      <c r="AR21" s="169" t="s">
        <v>455</v>
      </c>
      <c r="AS21" s="173">
        <v>9750</v>
      </c>
      <c r="AU21" s="64" t="s">
        <v>73</v>
      </c>
      <c r="AV21" s="62">
        <v>4800</v>
      </c>
      <c r="AW21" s="177">
        <v>4000</v>
      </c>
      <c r="AX21" s="171" t="s">
        <v>455</v>
      </c>
      <c r="AY21" s="171" t="s">
        <v>455</v>
      </c>
      <c r="AZ21" s="171" t="s">
        <v>455</v>
      </c>
      <c r="BA21" s="171" t="s">
        <v>455</v>
      </c>
      <c r="BB21" s="35">
        <v>3200</v>
      </c>
      <c r="BC21" s="171" t="s">
        <v>455</v>
      </c>
      <c r="BD21" s="178">
        <v>9000</v>
      </c>
      <c r="BE21" s="172">
        <v>7200</v>
      </c>
      <c r="BF21" s="171" t="s">
        <v>455</v>
      </c>
      <c r="BG21" s="58">
        <v>5400</v>
      </c>
      <c r="BH21" s="172">
        <v>7200</v>
      </c>
      <c r="BI21" s="172">
        <v>7200</v>
      </c>
      <c r="BJ21" s="172">
        <v>7200</v>
      </c>
      <c r="BK21" s="174">
        <v>9000</v>
      </c>
      <c r="BL21" s="174">
        <v>9000</v>
      </c>
      <c r="BM21" s="173">
        <v>9000</v>
      </c>
      <c r="BN21" s="173">
        <v>9000</v>
      </c>
      <c r="BO21" s="169" t="s">
        <v>455</v>
      </c>
      <c r="BP21" s="173">
        <v>11700</v>
      </c>
      <c r="BR21" s="64" t="s">
        <v>73</v>
      </c>
      <c r="BS21" s="62">
        <v>7800</v>
      </c>
      <c r="BT21" s="177">
        <v>6500</v>
      </c>
      <c r="BU21" s="171" t="s">
        <v>455</v>
      </c>
      <c r="BV21" s="171" t="s">
        <v>455</v>
      </c>
      <c r="BW21" s="171" t="s">
        <v>455</v>
      </c>
      <c r="BX21" s="171" t="s">
        <v>455</v>
      </c>
      <c r="BY21" s="35">
        <v>6500</v>
      </c>
      <c r="BZ21" s="171" t="s">
        <v>455</v>
      </c>
      <c r="CA21" s="178">
        <v>10500</v>
      </c>
      <c r="CB21" s="172">
        <v>7800</v>
      </c>
      <c r="CC21" s="171" t="s">
        <v>455</v>
      </c>
      <c r="CD21" s="58">
        <v>9000</v>
      </c>
      <c r="CE21" s="172">
        <v>9000</v>
      </c>
      <c r="CF21" s="172">
        <v>9000</v>
      </c>
      <c r="CG21" s="172">
        <v>9000</v>
      </c>
      <c r="CH21" s="174">
        <v>9000</v>
      </c>
      <c r="CI21" s="174">
        <v>9000</v>
      </c>
      <c r="CJ21" s="173">
        <v>9000</v>
      </c>
      <c r="CK21" s="173">
        <v>9000</v>
      </c>
      <c r="CL21" s="169" t="s">
        <v>455</v>
      </c>
      <c r="CM21" s="173">
        <v>9000</v>
      </c>
      <c r="CO21" s="64" t="s">
        <v>73</v>
      </c>
      <c r="CP21" s="62">
        <v>1800</v>
      </c>
      <c r="CQ21" s="177">
        <v>4000</v>
      </c>
      <c r="CR21" s="171" t="s">
        <v>455</v>
      </c>
      <c r="CS21" s="171" t="s">
        <v>455</v>
      </c>
      <c r="CT21" s="171" t="s">
        <v>455</v>
      </c>
      <c r="CU21" s="171" t="s">
        <v>455</v>
      </c>
      <c r="CV21" s="35">
        <v>4000</v>
      </c>
      <c r="CW21" s="171" t="s">
        <v>455</v>
      </c>
      <c r="CX21" s="178">
        <v>5000</v>
      </c>
      <c r="CY21" s="172">
        <v>4000</v>
      </c>
      <c r="CZ21" s="171" t="s">
        <v>455</v>
      </c>
      <c r="DA21" s="58">
        <v>4000</v>
      </c>
      <c r="DB21" s="172">
        <v>4000</v>
      </c>
      <c r="DC21" s="172">
        <v>4000</v>
      </c>
      <c r="DD21" s="172">
        <v>4000</v>
      </c>
      <c r="DE21" s="172">
        <v>4000</v>
      </c>
      <c r="DF21" s="174">
        <v>4000</v>
      </c>
      <c r="DG21" s="173">
        <v>4000</v>
      </c>
      <c r="DH21" s="173">
        <v>4000</v>
      </c>
      <c r="DI21" s="169" t="s">
        <v>455</v>
      </c>
      <c r="DJ21" s="173">
        <v>3000</v>
      </c>
    </row>
    <row r="22" spans="1:114" x14ac:dyDescent="0.3">
      <c r="A22" s="64" t="s">
        <v>177</v>
      </c>
      <c r="B22" s="169" t="s">
        <v>455</v>
      </c>
      <c r="C22" s="169" t="s">
        <v>455</v>
      </c>
      <c r="D22" s="169" t="s">
        <v>455</v>
      </c>
      <c r="E22" s="169" t="s">
        <v>455</v>
      </c>
      <c r="F22" s="169" t="s">
        <v>455</v>
      </c>
      <c r="G22" s="169" t="s">
        <v>455</v>
      </c>
      <c r="H22" s="169" t="s">
        <v>455</v>
      </c>
      <c r="I22" s="169" t="s">
        <v>455</v>
      </c>
      <c r="J22" s="169" t="s">
        <v>455</v>
      </c>
      <c r="K22" s="169" t="s">
        <v>455</v>
      </c>
      <c r="L22" s="169" t="s">
        <v>455</v>
      </c>
      <c r="M22" s="169" t="s">
        <v>455</v>
      </c>
      <c r="N22" s="169" t="s">
        <v>455</v>
      </c>
      <c r="O22" s="169" t="s">
        <v>455</v>
      </c>
      <c r="P22" s="170">
        <v>8022.8571428571431</v>
      </c>
      <c r="Q22" s="174">
        <v>6857.1428571428569</v>
      </c>
      <c r="R22" s="174">
        <v>6857.1428571428569</v>
      </c>
      <c r="S22" s="169" t="s">
        <v>455</v>
      </c>
      <c r="T22" s="169" t="s">
        <v>455</v>
      </c>
      <c r="U22" s="169" t="s">
        <v>455</v>
      </c>
      <c r="V22" s="169" t="s">
        <v>455</v>
      </c>
      <c r="X22" s="64" t="s">
        <v>177</v>
      </c>
      <c r="Y22" s="171" t="s">
        <v>455</v>
      </c>
      <c r="Z22" s="171" t="s">
        <v>455</v>
      </c>
      <c r="AA22" s="171" t="s">
        <v>455</v>
      </c>
      <c r="AB22" s="171" t="s">
        <v>455</v>
      </c>
      <c r="AC22" s="171" t="s">
        <v>455</v>
      </c>
      <c r="AD22" s="171" t="s">
        <v>455</v>
      </c>
      <c r="AE22" s="171" t="s">
        <v>455</v>
      </c>
      <c r="AF22" s="171" t="s">
        <v>455</v>
      </c>
      <c r="AG22" s="171" t="s">
        <v>455</v>
      </c>
      <c r="AH22" s="171" t="s">
        <v>455</v>
      </c>
      <c r="AI22" s="171" t="s">
        <v>455</v>
      </c>
      <c r="AJ22" s="171" t="s">
        <v>455</v>
      </c>
      <c r="AK22" s="171" t="s">
        <v>455</v>
      </c>
      <c r="AL22" s="171" t="s">
        <v>455</v>
      </c>
      <c r="AM22" s="185">
        <v>11250</v>
      </c>
      <c r="AN22" s="172">
        <v>6000</v>
      </c>
      <c r="AO22" s="174">
        <v>6000</v>
      </c>
      <c r="AP22" s="169" t="s">
        <v>455</v>
      </c>
      <c r="AQ22" s="169" t="s">
        <v>455</v>
      </c>
      <c r="AR22" s="169" t="s">
        <v>455</v>
      </c>
      <c r="AS22" s="169" t="s">
        <v>455</v>
      </c>
      <c r="AU22" s="64" t="s">
        <v>177</v>
      </c>
      <c r="AV22" s="171" t="s">
        <v>455</v>
      </c>
      <c r="AW22" s="171" t="s">
        <v>455</v>
      </c>
      <c r="AX22" s="171" t="s">
        <v>455</v>
      </c>
      <c r="AY22" s="171" t="s">
        <v>455</v>
      </c>
      <c r="AZ22" s="171" t="s">
        <v>455</v>
      </c>
      <c r="BA22" s="171" t="s">
        <v>455</v>
      </c>
      <c r="BB22" s="171" t="s">
        <v>455</v>
      </c>
      <c r="BC22" s="171" t="s">
        <v>455</v>
      </c>
      <c r="BD22" s="171" t="s">
        <v>455</v>
      </c>
      <c r="BE22" s="171" t="s">
        <v>455</v>
      </c>
      <c r="BF22" s="171" t="s">
        <v>455</v>
      </c>
      <c r="BG22" s="171" t="s">
        <v>455</v>
      </c>
      <c r="BH22" s="171" t="s">
        <v>455</v>
      </c>
      <c r="BI22" s="171" t="s">
        <v>455</v>
      </c>
      <c r="BJ22" s="172">
        <v>10800</v>
      </c>
      <c r="BK22" s="174">
        <v>12600</v>
      </c>
      <c r="BL22" s="174">
        <v>12600</v>
      </c>
      <c r="BM22" s="169" t="s">
        <v>455</v>
      </c>
      <c r="BN22" s="169" t="s">
        <v>455</v>
      </c>
      <c r="BO22" s="169" t="s">
        <v>455</v>
      </c>
      <c r="BP22" s="169" t="s">
        <v>455</v>
      </c>
      <c r="BR22" s="64" t="s">
        <v>177</v>
      </c>
      <c r="BS22" s="171" t="s">
        <v>455</v>
      </c>
      <c r="BT22" s="171" t="s">
        <v>455</v>
      </c>
      <c r="BU22" s="171" t="s">
        <v>455</v>
      </c>
      <c r="BV22" s="171" t="s">
        <v>455</v>
      </c>
      <c r="BW22" s="171" t="s">
        <v>455</v>
      </c>
      <c r="BX22" s="171" t="s">
        <v>455</v>
      </c>
      <c r="BY22" s="171" t="s">
        <v>455</v>
      </c>
      <c r="BZ22" s="171" t="s">
        <v>455</v>
      </c>
      <c r="CA22" s="171" t="s">
        <v>455</v>
      </c>
      <c r="CB22" s="171" t="s">
        <v>455</v>
      </c>
      <c r="CC22" s="171" t="s">
        <v>455</v>
      </c>
      <c r="CD22" s="171" t="s">
        <v>455</v>
      </c>
      <c r="CE22" s="171" t="s">
        <v>455</v>
      </c>
      <c r="CF22" s="171" t="s">
        <v>455</v>
      </c>
      <c r="CG22" s="172">
        <v>9000</v>
      </c>
      <c r="CH22" s="174">
        <v>6000</v>
      </c>
      <c r="CI22" s="174">
        <v>6000</v>
      </c>
      <c r="CJ22" s="169" t="s">
        <v>455</v>
      </c>
      <c r="CK22" s="169" t="s">
        <v>455</v>
      </c>
      <c r="CL22" s="169" t="s">
        <v>455</v>
      </c>
      <c r="CM22" s="169" t="s">
        <v>455</v>
      </c>
      <c r="CO22" s="64" t="s">
        <v>177</v>
      </c>
      <c r="CP22" s="171" t="s">
        <v>455</v>
      </c>
      <c r="CQ22" s="171" t="s">
        <v>455</v>
      </c>
      <c r="CR22" s="171" t="s">
        <v>455</v>
      </c>
      <c r="CS22" s="171" t="s">
        <v>455</v>
      </c>
      <c r="CT22" s="171" t="s">
        <v>455</v>
      </c>
      <c r="CU22" s="171" t="s">
        <v>455</v>
      </c>
      <c r="CV22" s="171" t="s">
        <v>455</v>
      </c>
      <c r="CW22" s="171" t="s">
        <v>455</v>
      </c>
      <c r="CX22" s="171" t="s">
        <v>455</v>
      </c>
      <c r="CY22" s="171" t="s">
        <v>455</v>
      </c>
      <c r="CZ22" s="171" t="s">
        <v>455</v>
      </c>
      <c r="DA22" s="171" t="s">
        <v>455</v>
      </c>
      <c r="DB22" s="171" t="s">
        <v>455</v>
      </c>
      <c r="DC22" s="171" t="s">
        <v>455</v>
      </c>
      <c r="DD22" s="172">
        <v>4000</v>
      </c>
      <c r="DE22" s="172">
        <v>4000</v>
      </c>
      <c r="DF22" s="174">
        <v>4000</v>
      </c>
      <c r="DG22" s="169" t="s">
        <v>455</v>
      </c>
      <c r="DH22" s="169" t="s">
        <v>455</v>
      </c>
      <c r="DI22" s="169" t="s">
        <v>455</v>
      </c>
      <c r="DJ22" s="169" t="s">
        <v>455</v>
      </c>
    </row>
    <row r="23" spans="1:114" x14ac:dyDescent="0.3">
      <c r="A23" s="64" t="s">
        <v>41</v>
      </c>
      <c r="B23" s="169" t="s">
        <v>455</v>
      </c>
      <c r="C23" s="169" t="s">
        <v>455</v>
      </c>
      <c r="D23" s="177">
        <v>21714.285714285714</v>
      </c>
      <c r="E23" s="177">
        <v>21714.285714285714</v>
      </c>
      <c r="F23" s="169" t="s">
        <v>455</v>
      </c>
      <c r="G23" s="58">
        <v>21714.285714285714</v>
      </c>
      <c r="H23" s="59">
        <v>21714.285714285714</v>
      </c>
      <c r="I23" s="59">
        <v>6857.1428571428569</v>
      </c>
      <c r="J23" s="59">
        <v>6857.1428571428569</v>
      </c>
      <c r="K23" s="59">
        <v>1714.2857142857142</v>
      </c>
      <c r="L23" s="59">
        <v>17142.857142857141</v>
      </c>
      <c r="M23" s="59">
        <v>17142.857142857141</v>
      </c>
      <c r="N23" s="59">
        <v>17142.857142857141</v>
      </c>
      <c r="O23" s="59">
        <v>17142.857142857141</v>
      </c>
      <c r="P23" s="59">
        <v>17142.857142857141</v>
      </c>
      <c r="Q23" s="76">
        <v>6857.1428571428569</v>
      </c>
      <c r="R23" s="59">
        <v>6857.1428571428569</v>
      </c>
      <c r="S23" s="173">
        <v>6857.1428571428596</v>
      </c>
      <c r="T23" s="173">
        <v>6857.1428571428569</v>
      </c>
      <c r="U23" s="173">
        <v>6857.1428571428569</v>
      </c>
      <c r="V23" s="169" t="s">
        <v>455</v>
      </c>
      <c r="X23" s="64" t="s">
        <v>41</v>
      </c>
      <c r="Y23" s="171" t="s">
        <v>455</v>
      </c>
      <c r="Z23" s="171" t="s">
        <v>455</v>
      </c>
      <c r="AA23" s="177">
        <v>6000</v>
      </c>
      <c r="AB23" s="177">
        <v>15000</v>
      </c>
      <c r="AC23" s="171" t="s">
        <v>455</v>
      </c>
      <c r="AD23" s="58">
        <v>18000</v>
      </c>
      <c r="AE23" s="59">
        <v>18000</v>
      </c>
      <c r="AF23" s="59">
        <v>18000</v>
      </c>
      <c r="AG23" s="59">
        <v>18000</v>
      </c>
      <c r="AH23" s="59">
        <v>18000</v>
      </c>
      <c r="AI23" s="59">
        <v>24000</v>
      </c>
      <c r="AJ23" s="59">
        <v>24000</v>
      </c>
      <c r="AK23" s="59">
        <v>24000</v>
      </c>
      <c r="AL23" s="59">
        <v>30000</v>
      </c>
      <c r="AM23" s="59">
        <v>30000</v>
      </c>
      <c r="AN23" s="59">
        <v>30000</v>
      </c>
      <c r="AO23" s="59">
        <v>30000</v>
      </c>
      <c r="AP23" s="173">
        <v>30000</v>
      </c>
      <c r="AQ23" s="173">
        <v>30000</v>
      </c>
      <c r="AR23" s="173">
        <v>30000</v>
      </c>
      <c r="AS23" s="169" t="s">
        <v>455</v>
      </c>
      <c r="AU23" s="64" t="s">
        <v>41</v>
      </c>
      <c r="AV23" s="171" t="s">
        <v>455</v>
      </c>
      <c r="AW23" s="171" t="s">
        <v>455</v>
      </c>
      <c r="AX23" s="177">
        <v>4000</v>
      </c>
      <c r="AY23" s="177">
        <v>4000</v>
      </c>
      <c r="AZ23" s="171" t="s">
        <v>455</v>
      </c>
      <c r="BA23" s="58">
        <v>4000</v>
      </c>
      <c r="BB23" s="35">
        <v>3200</v>
      </c>
      <c r="BC23" s="59">
        <v>16200</v>
      </c>
      <c r="BD23" s="59">
        <v>16200</v>
      </c>
      <c r="BE23" s="59">
        <v>3600</v>
      </c>
      <c r="BF23" s="59">
        <v>25200</v>
      </c>
      <c r="BG23" s="59">
        <v>25200</v>
      </c>
      <c r="BH23" s="59">
        <v>25200</v>
      </c>
      <c r="BI23" s="59">
        <v>12600</v>
      </c>
      <c r="BJ23" s="59">
        <v>25200</v>
      </c>
      <c r="BK23" s="59">
        <v>16200</v>
      </c>
      <c r="BL23" s="59">
        <v>10800</v>
      </c>
      <c r="BM23" s="173">
        <v>10800</v>
      </c>
      <c r="BN23" s="173">
        <v>18000</v>
      </c>
      <c r="BO23" s="173">
        <v>18000</v>
      </c>
      <c r="BP23" s="169" t="s">
        <v>455</v>
      </c>
      <c r="BR23" s="64" t="s">
        <v>41</v>
      </c>
      <c r="BS23" s="171" t="s">
        <v>455</v>
      </c>
      <c r="BT23" s="171" t="s">
        <v>455</v>
      </c>
      <c r="BU23" s="177">
        <v>5200</v>
      </c>
      <c r="BV23" s="177">
        <v>5200</v>
      </c>
      <c r="BW23" s="171" t="s">
        <v>455</v>
      </c>
      <c r="BX23" s="58">
        <v>6500</v>
      </c>
      <c r="BY23" s="35">
        <v>6500</v>
      </c>
      <c r="BZ23" s="59">
        <v>7500</v>
      </c>
      <c r="CA23" s="59">
        <v>7500</v>
      </c>
      <c r="CB23" s="59">
        <v>1500</v>
      </c>
      <c r="CC23" s="59">
        <v>12000</v>
      </c>
      <c r="CD23" s="59">
        <v>15000</v>
      </c>
      <c r="CE23" s="59">
        <v>13500</v>
      </c>
      <c r="CF23" s="59">
        <v>12000</v>
      </c>
      <c r="CG23" s="59">
        <v>15000</v>
      </c>
      <c r="CH23" s="59">
        <v>7500</v>
      </c>
      <c r="CI23" s="59">
        <v>7500</v>
      </c>
      <c r="CJ23" s="173">
        <v>7500</v>
      </c>
      <c r="CK23" s="173">
        <v>7500</v>
      </c>
      <c r="CL23" s="173">
        <v>7500</v>
      </c>
      <c r="CM23" s="169" t="s">
        <v>455</v>
      </c>
      <c r="CO23" s="64" t="s">
        <v>41</v>
      </c>
      <c r="CP23" s="171" t="s">
        <v>455</v>
      </c>
      <c r="CQ23" s="171" t="s">
        <v>455</v>
      </c>
      <c r="CR23" s="177">
        <v>4000</v>
      </c>
      <c r="CS23" s="177">
        <v>4000</v>
      </c>
      <c r="CT23" s="171" t="s">
        <v>455</v>
      </c>
      <c r="CU23" s="58">
        <v>8000</v>
      </c>
      <c r="CV23" s="35">
        <v>12000</v>
      </c>
      <c r="CW23" s="59">
        <v>12000</v>
      </c>
      <c r="CX23" s="59">
        <v>12000</v>
      </c>
      <c r="CY23" s="59">
        <v>4000</v>
      </c>
      <c r="CZ23" s="59">
        <v>4000</v>
      </c>
      <c r="DA23" s="59">
        <v>8000</v>
      </c>
      <c r="DB23" s="59">
        <v>8000</v>
      </c>
      <c r="DC23" s="59">
        <v>4000</v>
      </c>
      <c r="DD23" s="59">
        <v>4000</v>
      </c>
      <c r="DE23" s="59">
        <v>12000</v>
      </c>
      <c r="DF23" s="59">
        <v>4000</v>
      </c>
      <c r="DG23" s="173">
        <v>4000</v>
      </c>
      <c r="DH23" s="173">
        <v>4000</v>
      </c>
      <c r="DI23" s="173">
        <v>4000</v>
      </c>
      <c r="DJ23" s="169" t="s">
        <v>455</v>
      </c>
    </row>
    <row r="24" spans="1:114" x14ac:dyDescent="0.3">
      <c r="A24" s="64" t="s">
        <v>964</v>
      </c>
      <c r="B24" s="169" t="s">
        <v>455</v>
      </c>
      <c r="C24" s="169" t="s">
        <v>455</v>
      </c>
      <c r="D24" s="169" t="s">
        <v>455</v>
      </c>
      <c r="E24" s="169" t="s">
        <v>455</v>
      </c>
      <c r="F24" s="169" t="s">
        <v>455</v>
      </c>
      <c r="G24" s="169" t="s">
        <v>455</v>
      </c>
      <c r="H24" s="169" t="s">
        <v>455</v>
      </c>
      <c r="I24" s="169" t="s">
        <v>455</v>
      </c>
      <c r="J24" s="169" t="s">
        <v>455</v>
      </c>
      <c r="K24" s="169" t="s">
        <v>455</v>
      </c>
      <c r="L24" s="169" t="s">
        <v>455</v>
      </c>
      <c r="M24" s="169" t="s">
        <v>455</v>
      </c>
      <c r="N24" s="169" t="s">
        <v>455</v>
      </c>
      <c r="O24" s="169" t="s">
        <v>455</v>
      </c>
      <c r="P24" s="170">
        <v>8022.8571428571431</v>
      </c>
      <c r="Q24" s="174">
        <v>6857.1428571428569</v>
      </c>
      <c r="R24" s="170">
        <v>6000</v>
      </c>
      <c r="S24" s="170">
        <v>6857.1428571428596</v>
      </c>
      <c r="T24" s="170">
        <v>5142.8571428571431</v>
      </c>
      <c r="U24" s="170">
        <v>5142.8571428571431</v>
      </c>
      <c r="V24" s="173">
        <v>3017.1428571428573</v>
      </c>
      <c r="X24" s="64" t="s">
        <v>964</v>
      </c>
      <c r="Y24" s="171" t="s">
        <v>455</v>
      </c>
      <c r="Z24" s="171" t="s">
        <v>455</v>
      </c>
      <c r="AA24" s="171" t="s">
        <v>455</v>
      </c>
      <c r="AB24" s="171" t="s">
        <v>455</v>
      </c>
      <c r="AC24" s="171" t="s">
        <v>455</v>
      </c>
      <c r="AD24" s="171" t="s">
        <v>455</v>
      </c>
      <c r="AE24" s="171" t="s">
        <v>455</v>
      </c>
      <c r="AF24" s="171" t="s">
        <v>455</v>
      </c>
      <c r="AG24" s="171" t="s">
        <v>455</v>
      </c>
      <c r="AH24" s="171" t="s">
        <v>455</v>
      </c>
      <c r="AI24" s="171" t="s">
        <v>455</v>
      </c>
      <c r="AJ24" s="171" t="s">
        <v>455</v>
      </c>
      <c r="AK24" s="171" t="s">
        <v>455</v>
      </c>
      <c r="AL24" s="171" t="s">
        <v>455</v>
      </c>
      <c r="AM24" s="185">
        <v>11250</v>
      </c>
      <c r="AN24" s="172">
        <v>6750</v>
      </c>
      <c r="AO24" s="174">
        <v>18000</v>
      </c>
      <c r="AP24" s="173">
        <v>4500</v>
      </c>
      <c r="AQ24" s="173">
        <v>5250</v>
      </c>
      <c r="AR24" s="170">
        <v>9000</v>
      </c>
      <c r="AS24" s="173">
        <v>4500</v>
      </c>
      <c r="AU24" s="64" t="s">
        <v>964</v>
      </c>
      <c r="AV24" s="171" t="s">
        <v>455</v>
      </c>
      <c r="AW24" s="171" t="s">
        <v>455</v>
      </c>
      <c r="AX24" s="171" t="s">
        <v>455</v>
      </c>
      <c r="AY24" s="171" t="s">
        <v>455</v>
      </c>
      <c r="AZ24" s="171" t="s">
        <v>455</v>
      </c>
      <c r="BA24" s="171" t="s">
        <v>455</v>
      </c>
      <c r="BB24" s="171" t="s">
        <v>455</v>
      </c>
      <c r="BC24" s="171" t="s">
        <v>455</v>
      </c>
      <c r="BD24" s="171" t="s">
        <v>455</v>
      </c>
      <c r="BE24" s="171" t="s">
        <v>455</v>
      </c>
      <c r="BF24" s="171" t="s">
        <v>455</v>
      </c>
      <c r="BG24" s="171" t="s">
        <v>455</v>
      </c>
      <c r="BH24" s="171" t="s">
        <v>455</v>
      </c>
      <c r="BI24" s="171" t="s">
        <v>455</v>
      </c>
      <c r="BJ24" s="185">
        <v>10800</v>
      </c>
      <c r="BK24" s="174">
        <v>18000</v>
      </c>
      <c r="BL24" s="174">
        <v>13194</v>
      </c>
      <c r="BM24" s="173">
        <v>9000</v>
      </c>
      <c r="BN24" s="173">
        <v>14400</v>
      </c>
      <c r="BO24" s="173">
        <v>1800</v>
      </c>
      <c r="BP24" s="173">
        <v>9000</v>
      </c>
      <c r="BR24" s="64" t="s">
        <v>964</v>
      </c>
      <c r="BS24" s="171" t="s">
        <v>455</v>
      </c>
      <c r="BT24" s="171" t="s">
        <v>455</v>
      </c>
      <c r="BU24" s="171" t="s">
        <v>455</v>
      </c>
      <c r="BV24" s="171" t="s">
        <v>455</v>
      </c>
      <c r="BW24" s="171" t="s">
        <v>455</v>
      </c>
      <c r="BX24" s="171" t="s">
        <v>455</v>
      </c>
      <c r="BY24" s="171" t="s">
        <v>455</v>
      </c>
      <c r="BZ24" s="171" t="s">
        <v>455</v>
      </c>
      <c r="CA24" s="171" t="s">
        <v>455</v>
      </c>
      <c r="CB24" s="171" t="s">
        <v>455</v>
      </c>
      <c r="CC24" s="171" t="s">
        <v>455</v>
      </c>
      <c r="CD24" s="171" t="s">
        <v>455</v>
      </c>
      <c r="CE24" s="171" t="s">
        <v>455</v>
      </c>
      <c r="CF24" s="171" t="s">
        <v>455</v>
      </c>
      <c r="CG24" s="172">
        <v>10500</v>
      </c>
      <c r="CH24" s="174">
        <v>12750</v>
      </c>
      <c r="CI24" s="174">
        <v>12000</v>
      </c>
      <c r="CJ24" s="173">
        <v>9000</v>
      </c>
      <c r="CK24" s="173">
        <v>7500</v>
      </c>
      <c r="CL24" s="173">
        <v>6375</v>
      </c>
      <c r="CM24" s="173">
        <v>9000</v>
      </c>
      <c r="CO24" s="64" t="s">
        <v>964</v>
      </c>
      <c r="CP24" s="171" t="s">
        <v>455</v>
      </c>
      <c r="CQ24" s="171" t="s">
        <v>455</v>
      </c>
      <c r="CR24" s="171" t="s">
        <v>455</v>
      </c>
      <c r="CS24" s="171" t="s">
        <v>455</v>
      </c>
      <c r="CT24" s="171" t="s">
        <v>455</v>
      </c>
      <c r="CU24" s="171" t="s">
        <v>455</v>
      </c>
      <c r="CV24" s="171" t="s">
        <v>455</v>
      </c>
      <c r="CW24" s="171" t="s">
        <v>455</v>
      </c>
      <c r="CX24" s="171" t="s">
        <v>455</v>
      </c>
      <c r="CY24" s="171" t="s">
        <v>455</v>
      </c>
      <c r="CZ24" s="171" t="s">
        <v>455</v>
      </c>
      <c r="DA24" s="171" t="s">
        <v>455</v>
      </c>
      <c r="DB24" s="171" t="s">
        <v>455</v>
      </c>
      <c r="DC24" s="171" t="s">
        <v>455</v>
      </c>
      <c r="DD24" s="172">
        <v>6000</v>
      </c>
      <c r="DE24" s="172">
        <v>6000</v>
      </c>
      <c r="DF24" s="174">
        <v>8000</v>
      </c>
      <c r="DG24" s="173">
        <v>8000</v>
      </c>
      <c r="DH24" s="173">
        <v>8000</v>
      </c>
      <c r="DI24" s="173">
        <v>4000</v>
      </c>
      <c r="DJ24" s="173">
        <v>6000</v>
      </c>
    </row>
    <row r="25" spans="1:114" x14ac:dyDescent="0.3">
      <c r="A25" s="65" t="s">
        <v>85</v>
      </c>
      <c r="B25" s="187">
        <v>32571.428571428572</v>
      </c>
      <c r="C25" s="173" t="s">
        <v>455</v>
      </c>
      <c r="D25" s="174">
        <v>32300</v>
      </c>
      <c r="E25" s="173" t="s">
        <v>455</v>
      </c>
      <c r="F25" s="170">
        <v>27142.857142857141</v>
      </c>
      <c r="G25" s="188">
        <v>10857.142857142857</v>
      </c>
      <c r="H25" s="173" t="s">
        <v>455</v>
      </c>
      <c r="I25" s="173" t="s">
        <v>455</v>
      </c>
      <c r="J25" s="173">
        <v>8571.4285714285706</v>
      </c>
      <c r="K25" s="76" t="s">
        <v>841</v>
      </c>
      <c r="L25" s="76">
        <v>7989</v>
      </c>
      <c r="M25" s="59">
        <v>7200</v>
      </c>
      <c r="N25" s="59">
        <v>6000</v>
      </c>
      <c r="O25" s="173" t="s">
        <v>455</v>
      </c>
      <c r="P25" s="173">
        <v>3017.1428571428573</v>
      </c>
      <c r="Q25" s="169" t="s">
        <v>455</v>
      </c>
      <c r="R25" s="174">
        <v>2400</v>
      </c>
      <c r="S25" s="173">
        <v>1508.57142857143</v>
      </c>
      <c r="T25" s="173">
        <v>1200</v>
      </c>
      <c r="U25" s="173">
        <v>1200</v>
      </c>
      <c r="V25" s="173">
        <v>6000</v>
      </c>
      <c r="X25" s="65" t="s">
        <v>85</v>
      </c>
      <c r="Y25" s="187">
        <v>24000</v>
      </c>
      <c r="Z25" s="178" t="s">
        <v>455</v>
      </c>
      <c r="AA25" s="174">
        <v>19125</v>
      </c>
      <c r="AB25" s="178" t="s">
        <v>455</v>
      </c>
      <c r="AC25" s="174">
        <v>18000</v>
      </c>
      <c r="AD25" s="188">
        <v>6000</v>
      </c>
      <c r="AE25" s="178" t="s">
        <v>455</v>
      </c>
      <c r="AF25" s="178" t="s">
        <v>455</v>
      </c>
      <c r="AG25" s="178">
        <v>15000</v>
      </c>
      <c r="AH25" s="59">
        <v>5280</v>
      </c>
      <c r="AI25" s="59">
        <v>5640</v>
      </c>
      <c r="AJ25" s="59">
        <v>6180</v>
      </c>
      <c r="AK25" s="59">
        <v>12000</v>
      </c>
      <c r="AL25" s="178" t="s">
        <v>455</v>
      </c>
      <c r="AM25" s="178">
        <v>10500</v>
      </c>
      <c r="AN25" s="169" t="s">
        <v>455</v>
      </c>
      <c r="AO25" s="174">
        <v>6000</v>
      </c>
      <c r="AP25" s="173">
        <v>7500</v>
      </c>
      <c r="AQ25" s="173">
        <v>6780</v>
      </c>
      <c r="AR25" s="173">
        <v>5280</v>
      </c>
      <c r="AS25" s="173">
        <v>4770</v>
      </c>
      <c r="AU25" s="65" t="s">
        <v>85</v>
      </c>
      <c r="AV25" s="187">
        <v>7200</v>
      </c>
      <c r="AW25" s="178" t="s">
        <v>455</v>
      </c>
      <c r="AX25" s="174">
        <v>8800</v>
      </c>
      <c r="AY25" s="178" t="s">
        <v>455</v>
      </c>
      <c r="AZ25" s="174">
        <v>6200</v>
      </c>
      <c r="BA25" s="188">
        <v>4000</v>
      </c>
      <c r="BB25" s="178" t="s">
        <v>455</v>
      </c>
      <c r="BC25" s="178" t="s">
        <v>455</v>
      </c>
      <c r="BD25" s="178">
        <v>13500</v>
      </c>
      <c r="BE25" s="171" t="s">
        <v>455</v>
      </c>
      <c r="BF25" s="59">
        <v>18000</v>
      </c>
      <c r="BG25" s="59">
        <v>18000</v>
      </c>
      <c r="BH25" s="59">
        <v>18000</v>
      </c>
      <c r="BI25" s="178" t="s">
        <v>455</v>
      </c>
      <c r="BJ25" s="178">
        <v>13500</v>
      </c>
      <c r="BK25" s="169" t="s">
        <v>455</v>
      </c>
      <c r="BL25" s="174">
        <v>9180</v>
      </c>
      <c r="BM25" s="173">
        <v>13500</v>
      </c>
      <c r="BN25" s="173">
        <v>13500</v>
      </c>
      <c r="BO25" s="173">
        <v>9000</v>
      </c>
      <c r="BP25" s="173">
        <v>13500</v>
      </c>
      <c r="BR25" s="65" t="s">
        <v>85</v>
      </c>
      <c r="BS25" s="187">
        <v>13000</v>
      </c>
      <c r="BT25" s="178" t="s">
        <v>455</v>
      </c>
      <c r="BU25" s="174">
        <v>12350</v>
      </c>
      <c r="BV25" s="178" t="s">
        <v>455</v>
      </c>
      <c r="BW25" s="174">
        <v>13000</v>
      </c>
      <c r="BX25" s="188">
        <v>13000</v>
      </c>
      <c r="BY25" s="178" t="s">
        <v>455</v>
      </c>
      <c r="BZ25" s="178" t="s">
        <v>455</v>
      </c>
      <c r="CA25" s="178">
        <v>18000</v>
      </c>
      <c r="CB25" s="172">
        <v>15000</v>
      </c>
      <c r="CC25" s="59">
        <v>15000</v>
      </c>
      <c r="CD25" s="59">
        <v>15000</v>
      </c>
      <c r="CE25" s="59">
        <v>15000</v>
      </c>
      <c r="CF25" s="178" t="s">
        <v>455</v>
      </c>
      <c r="CG25" s="172">
        <v>16890</v>
      </c>
      <c r="CH25" s="169" t="s">
        <v>455</v>
      </c>
      <c r="CI25" s="174">
        <v>10125</v>
      </c>
      <c r="CJ25" s="173">
        <v>15000</v>
      </c>
      <c r="CK25" s="173">
        <v>10500</v>
      </c>
      <c r="CL25" s="173">
        <v>11250</v>
      </c>
      <c r="CM25" s="173">
        <v>18750</v>
      </c>
      <c r="CO25" s="65" t="s">
        <v>85</v>
      </c>
      <c r="CP25" s="187">
        <v>10000</v>
      </c>
      <c r="CQ25" s="178" t="s">
        <v>455</v>
      </c>
      <c r="CR25" s="174">
        <v>7200</v>
      </c>
      <c r="CS25" s="178" t="s">
        <v>455</v>
      </c>
      <c r="CT25" s="174">
        <v>7000</v>
      </c>
      <c r="CU25" s="188">
        <v>4000</v>
      </c>
      <c r="CV25" s="178" t="s">
        <v>455</v>
      </c>
      <c r="CW25" s="178" t="s">
        <v>455</v>
      </c>
      <c r="CX25" s="178">
        <v>5250</v>
      </c>
      <c r="CY25" s="76" t="s">
        <v>841</v>
      </c>
      <c r="CZ25" s="59">
        <v>9000</v>
      </c>
      <c r="DA25" s="59">
        <v>9000</v>
      </c>
      <c r="DB25" s="59">
        <v>9000</v>
      </c>
      <c r="DC25" s="178" t="s">
        <v>455</v>
      </c>
      <c r="DD25" s="172">
        <v>5280</v>
      </c>
      <c r="DE25" s="169" t="s">
        <v>455</v>
      </c>
      <c r="DF25" s="174">
        <v>3600</v>
      </c>
      <c r="DG25" s="173">
        <v>7520</v>
      </c>
      <c r="DH25" s="173">
        <v>3000</v>
      </c>
      <c r="DI25" s="173">
        <v>3000</v>
      </c>
      <c r="DJ25" s="173">
        <v>6000</v>
      </c>
    </row>
    <row r="26" spans="1:114" x14ac:dyDescent="0.3">
      <c r="A26" s="65" t="s">
        <v>196</v>
      </c>
      <c r="B26" s="173" t="s">
        <v>455</v>
      </c>
      <c r="C26" s="173" t="s">
        <v>455</v>
      </c>
      <c r="D26" s="173" t="s">
        <v>455</v>
      </c>
      <c r="E26" s="173" t="s">
        <v>455</v>
      </c>
      <c r="F26" s="173" t="s">
        <v>455</v>
      </c>
      <c r="G26" s="173" t="s">
        <v>455</v>
      </c>
      <c r="H26" s="173" t="s">
        <v>455</v>
      </c>
      <c r="I26" s="173" t="s">
        <v>455</v>
      </c>
      <c r="J26" s="173" t="s">
        <v>455</v>
      </c>
      <c r="K26" s="173" t="s">
        <v>455</v>
      </c>
      <c r="L26" s="174">
        <v>9000</v>
      </c>
      <c r="M26" s="174">
        <v>3428.5714285714284</v>
      </c>
      <c r="N26" s="174">
        <v>5143</v>
      </c>
      <c r="O26" s="173" t="s">
        <v>455</v>
      </c>
      <c r="P26" s="173" t="s">
        <v>455</v>
      </c>
      <c r="Q26" s="170">
        <v>6857.1428571428569</v>
      </c>
      <c r="R26" s="170">
        <v>6000</v>
      </c>
      <c r="S26" s="169" t="s">
        <v>455</v>
      </c>
      <c r="T26" s="173">
        <v>3428.5714285714284</v>
      </c>
      <c r="U26" s="169" t="s">
        <v>455</v>
      </c>
      <c r="V26" s="169" t="s">
        <v>455</v>
      </c>
      <c r="X26" s="65" t="s">
        <v>196</v>
      </c>
      <c r="Y26" s="178" t="s">
        <v>455</v>
      </c>
      <c r="Z26" s="178" t="s">
        <v>455</v>
      </c>
      <c r="AA26" s="178" t="s">
        <v>455</v>
      </c>
      <c r="AB26" s="178" t="s">
        <v>455</v>
      </c>
      <c r="AC26" s="178" t="s">
        <v>455</v>
      </c>
      <c r="AD26" s="178" t="s">
        <v>455</v>
      </c>
      <c r="AE26" s="178" t="s">
        <v>455</v>
      </c>
      <c r="AF26" s="178" t="s">
        <v>455</v>
      </c>
      <c r="AG26" s="178" t="s">
        <v>455</v>
      </c>
      <c r="AH26" s="178" t="s">
        <v>455</v>
      </c>
      <c r="AI26" s="172">
        <v>9000</v>
      </c>
      <c r="AJ26" s="172">
        <v>30000</v>
      </c>
      <c r="AK26" s="172">
        <v>12000</v>
      </c>
      <c r="AL26" s="178" t="s">
        <v>455</v>
      </c>
      <c r="AM26" s="178" t="s">
        <v>455</v>
      </c>
      <c r="AN26" s="185">
        <v>12000</v>
      </c>
      <c r="AO26" s="170">
        <v>9000</v>
      </c>
      <c r="AP26" s="169" t="s">
        <v>455</v>
      </c>
      <c r="AQ26" s="173">
        <v>10500</v>
      </c>
      <c r="AR26" s="169" t="s">
        <v>455</v>
      </c>
      <c r="AS26" s="169" t="s">
        <v>455</v>
      </c>
      <c r="AU26" s="65" t="s">
        <v>196</v>
      </c>
      <c r="AV26" s="178" t="s">
        <v>455</v>
      </c>
      <c r="AW26" s="178" t="s">
        <v>455</v>
      </c>
      <c r="AX26" s="178" t="s">
        <v>455</v>
      </c>
      <c r="AY26" s="178" t="s">
        <v>455</v>
      </c>
      <c r="AZ26" s="178" t="s">
        <v>455</v>
      </c>
      <c r="BA26" s="178" t="s">
        <v>455</v>
      </c>
      <c r="BB26" s="178" t="s">
        <v>455</v>
      </c>
      <c r="BC26" s="178" t="s">
        <v>455</v>
      </c>
      <c r="BD26" s="178" t="s">
        <v>455</v>
      </c>
      <c r="BE26" s="178" t="s">
        <v>455</v>
      </c>
      <c r="BF26" s="172">
        <v>9000</v>
      </c>
      <c r="BG26" s="172">
        <v>3600</v>
      </c>
      <c r="BH26" s="172">
        <v>7200</v>
      </c>
      <c r="BI26" s="178" t="s">
        <v>455</v>
      </c>
      <c r="BJ26" s="178" t="s">
        <v>455</v>
      </c>
      <c r="BK26" s="174">
        <v>9000</v>
      </c>
      <c r="BL26" s="174">
        <v>18000</v>
      </c>
      <c r="BM26" s="169" t="s">
        <v>455</v>
      </c>
      <c r="BN26" s="173">
        <v>3600</v>
      </c>
      <c r="BO26" s="169" t="s">
        <v>455</v>
      </c>
      <c r="BP26" s="169" t="s">
        <v>455</v>
      </c>
      <c r="BR26" s="65" t="s">
        <v>196</v>
      </c>
      <c r="BS26" s="178" t="s">
        <v>455</v>
      </c>
      <c r="BT26" s="178" t="s">
        <v>455</v>
      </c>
      <c r="BU26" s="178" t="s">
        <v>455</v>
      </c>
      <c r="BV26" s="178" t="s">
        <v>455</v>
      </c>
      <c r="BW26" s="178" t="s">
        <v>455</v>
      </c>
      <c r="BX26" s="178" t="s">
        <v>455</v>
      </c>
      <c r="BY26" s="178" t="s">
        <v>455</v>
      </c>
      <c r="BZ26" s="178" t="s">
        <v>455</v>
      </c>
      <c r="CA26" s="178" t="s">
        <v>455</v>
      </c>
      <c r="CB26" s="178" t="s">
        <v>455</v>
      </c>
      <c r="CC26" s="172">
        <v>15000</v>
      </c>
      <c r="CD26" s="172">
        <v>15000</v>
      </c>
      <c r="CE26" s="172">
        <v>15000</v>
      </c>
      <c r="CF26" s="178" t="s">
        <v>455</v>
      </c>
      <c r="CG26" s="178" t="s">
        <v>455</v>
      </c>
      <c r="CH26" s="174">
        <v>11250</v>
      </c>
      <c r="CI26" s="170">
        <v>10125</v>
      </c>
      <c r="CJ26" s="169" t="s">
        <v>455</v>
      </c>
      <c r="CK26" s="173">
        <v>15000</v>
      </c>
      <c r="CL26" s="169" t="s">
        <v>455</v>
      </c>
      <c r="CM26" s="169" t="s">
        <v>455</v>
      </c>
      <c r="CO26" s="65" t="s">
        <v>196</v>
      </c>
      <c r="CP26" s="178" t="s">
        <v>455</v>
      </c>
      <c r="CQ26" s="178" t="s">
        <v>455</v>
      </c>
      <c r="CR26" s="178" t="s">
        <v>455</v>
      </c>
      <c r="CS26" s="178" t="s">
        <v>455</v>
      </c>
      <c r="CT26" s="178" t="s">
        <v>455</v>
      </c>
      <c r="CU26" s="178" t="s">
        <v>455</v>
      </c>
      <c r="CV26" s="178" t="s">
        <v>455</v>
      </c>
      <c r="CW26" s="178" t="s">
        <v>455</v>
      </c>
      <c r="CX26" s="178" t="s">
        <v>455</v>
      </c>
      <c r="CY26" s="178" t="s">
        <v>455</v>
      </c>
      <c r="CZ26" s="172">
        <v>4000</v>
      </c>
      <c r="DA26" s="172">
        <v>4000</v>
      </c>
      <c r="DB26" s="172">
        <v>4000</v>
      </c>
      <c r="DC26" s="178" t="s">
        <v>455</v>
      </c>
      <c r="DD26" s="178" t="s">
        <v>455</v>
      </c>
      <c r="DE26" s="185">
        <v>5000</v>
      </c>
      <c r="DF26" s="174">
        <v>4000</v>
      </c>
      <c r="DG26" s="169" t="s">
        <v>455</v>
      </c>
      <c r="DH26" s="173">
        <v>4000</v>
      </c>
      <c r="DI26" s="169" t="s">
        <v>455</v>
      </c>
      <c r="DJ26" s="169" t="s">
        <v>455</v>
      </c>
    </row>
    <row r="27" spans="1:114" x14ac:dyDescent="0.3">
      <c r="A27" s="64" t="s">
        <v>81</v>
      </c>
      <c r="B27" s="62">
        <v>22800</v>
      </c>
      <c r="C27" s="177">
        <v>76000</v>
      </c>
      <c r="D27" s="169" t="s">
        <v>455</v>
      </c>
      <c r="E27" s="177">
        <v>19000</v>
      </c>
      <c r="F27" s="177">
        <v>22800</v>
      </c>
      <c r="G27" s="58">
        <v>22800</v>
      </c>
      <c r="H27" s="169" t="s">
        <v>455</v>
      </c>
      <c r="I27" s="173">
        <v>6000</v>
      </c>
      <c r="J27" s="169" t="s">
        <v>455</v>
      </c>
      <c r="K27" s="173">
        <v>7200</v>
      </c>
      <c r="L27" s="173">
        <v>8400</v>
      </c>
      <c r="M27" s="173">
        <v>8400</v>
      </c>
      <c r="N27" s="173">
        <v>10800</v>
      </c>
      <c r="O27" s="173">
        <v>8400</v>
      </c>
      <c r="P27" s="173">
        <v>8400</v>
      </c>
      <c r="Q27" s="169" t="s">
        <v>455</v>
      </c>
      <c r="R27" s="174">
        <v>9600</v>
      </c>
      <c r="S27" s="173">
        <v>9017.1428571428605</v>
      </c>
      <c r="T27" s="169" t="s">
        <v>455</v>
      </c>
      <c r="U27" s="173">
        <v>9600</v>
      </c>
      <c r="V27" s="169" t="s">
        <v>455</v>
      </c>
      <c r="X27" s="64" t="s">
        <v>81</v>
      </c>
      <c r="Y27" s="62">
        <v>16500</v>
      </c>
      <c r="Z27" s="177">
        <v>24000</v>
      </c>
      <c r="AA27" s="171" t="s">
        <v>455</v>
      </c>
      <c r="AB27" s="177">
        <v>16500</v>
      </c>
      <c r="AC27" s="177">
        <v>15000</v>
      </c>
      <c r="AD27" s="58">
        <v>15000</v>
      </c>
      <c r="AE27" s="171" t="s">
        <v>455</v>
      </c>
      <c r="AF27" s="178">
        <v>15000</v>
      </c>
      <c r="AG27" s="171" t="s">
        <v>455</v>
      </c>
      <c r="AH27" s="172">
        <v>18000</v>
      </c>
      <c r="AI27" s="178">
        <v>18000</v>
      </c>
      <c r="AJ27" s="178">
        <v>18000</v>
      </c>
      <c r="AK27" s="178">
        <v>21000</v>
      </c>
      <c r="AL27" s="178">
        <v>21000</v>
      </c>
      <c r="AM27" s="178">
        <v>18000</v>
      </c>
      <c r="AN27" s="169" t="s">
        <v>455</v>
      </c>
      <c r="AO27" s="174">
        <v>18000</v>
      </c>
      <c r="AP27" s="173">
        <v>19500</v>
      </c>
      <c r="AQ27" s="169" t="s">
        <v>455</v>
      </c>
      <c r="AR27" s="173">
        <v>19500</v>
      </c>
      <c r="AS27" s="169" t="s">
        <v>455</v>
      </c>
      <c r="AU27" s="64" t="s">
        <v>81</v>
      </c>
      <c r="AV27" s="62">
        <v>5600</v>
      </c>
      <c r="AW27" s="177">
        <v>6400</v>
      </c>
      <c r="AX27" s="171" t="s">
        <v>455</v>
      </c>
      <c r="AY27" s="177">
        <v>5600</v>
      </c>
      <c r="AZ27" s="177">
        <v>5600</v>
      </c>
      <c r="BA27" s="58">
        <v>5600</v>
      </c>
      <c r="BB27" s="171" t="s">
        <v>455</v>
      </c>
      <c r="BC27" s="178">
        <v>12600</v>
      </c>
      <c r="BD27" s="171" t="s">
        <v>455</v>
      </c>
      <c r="BE27" s="172">
        <v>14400</v>
      </c>
      <c r="BF27" s="178">
        <v>12600</v>
      </c>
      <c r="BG27" s="178">
        <v>14400</v>
      </c>
      <c r="BH27" s="76">
        <v>10800</v>
      </c>
      <c r="BI27" s="178">
        <v>16200</v>
      </c>
      <c r="BJ27" s="178">
        <v>16200</v>
      </c>
      <c r="BK27" s="169" t="s">
        <v>455</v>
      </c>
      <c r="BL27" s="174">
        <v>14400</v>
      </c>
      <c r="BM27" s="173">
        <v>14400</v>
      </c>
      <c r="BN27" s="169" t="s">
        <v>455</v>
      </c>
      <c r="BO27" s="173">
        <v>14400</v>
      </c>
      <c r="BP27" s="169" t="s">
        <v>455</v>
      </c>
      <c r="BR27" s="64" t="s">
        <v>81</v>
      </c>
      <c r="BS27" s="62">
        <v>6500</v>
      </c>
      <c r="BT27" s="177">
        <v>6500</v>
      </c>
      <c r="BU27" s="171" t="s">
        <v>455</v>
      </c>
      <c r="BV27" s="177">
        <v>6500</v>
      </c>
      <c r="BW27" s="177">
        <v>7800</v>
      </c>
      <c r="BX27" s="58">
        <v>7800</v>
      </c>
      <c r="BY27" s="171" t="s">
        <v>455</v>
      </c>
      <c r="BZ27" s="178">
        <v>10500</v>
      </c>
      <c r="CA27" s="171" t="s">
        <v>455</v>
      </c>
      <c r="CB27" s="172">
        <v>10500</v>
      </c>
      <c r="CC27" s="178">
        <v>10500</v>
      </c>
      <c r="CD27" s="178">
        <v>10500</v>
      </c>
      <c r="CE27" s="172">
        <v>12000</v>
      </c>
      <c r="CF27" s="178">
        <v>12000</v>
      </c>
      <c r="CG27" s="178">
        <v>10500</v>
      </c>
      <c r="CH27" s="169" t="s">
        <v>455</v>
      </c>
      <c r="CI27" s="174">
        <v>10500</v>
      </c>
      <c r="CJ27" s="173">
        <v>10500</v>
      </c>
      <c r="CK27" s="169" t="s">
        <v>455</v>
      </c>
      <c r="CL27" s="173">
        <v>11250</v>
      </c>
      <c r="CM27" s="169" t="s">
        <v>455</v>
      </c>
      <c r="CO27" s="64" t="s">
        <v>81</v>
      </c>
      <c r="CP27" s="62">
        <v>7800</v>
      </c>
      <c r="CQ27" s="177">
        <v>5000</v>
      </c>
      <c r="CR27" s="171" t="s">
        <v>455</v>
      </c>
      <c r="CS27" s="177">
        <v>6000</v>
      </c>
      <c r="CT27" s="177">
        <v>6000</v>
      </c>
      <c r="CU27" s="58">
        <v>6000</v>
      </c>
      <c r="CV27" s="171" t="s">
        <v>455</v>
      </c>
      <c r="CW27" s="185">
        <v>6000</v>
      </c>
      <c r="CX27" s="171" t="s">
        <v>455</v>
      </c>
      <c r="CY27" s="172">
        <v>7200</v>
      </c>
      <c r="CZ27" s="178">
        <v>9000</v>
      </c>
      <c r="DA27" s="178">
        <v>9000</v>
      </c>
      <c r="DB27" s="172">
        <v>9000</v>
      </c>
      <c r="DC27" s="178">
        <v>9000</v>
      </c>
      <c r="DD27" s="178">
        <v>7520</v>
      </c>
      <c r="DE27" s="171" t="s">
        <v>455</v>
      </c>
      <c r="DF27" s="174">
        <v>9000</v>
      </c>
      <c r="DG27" s="173">
        <v>9000</v>
      </c>
      <c r="DH27" s="169" t="s">
        <v>455</v>
      </c>
      <c r="DI27" s="173">
        <v>7200</v>
      </c>
      <c r="DJ27" s="169" t="s">
        <v>455</v>
      </c>
    </row>
    <row r="28" spans="1:114" x14ac:dyDescent="0.3">
      <c r="A28" s="64" t="s">
        <v>184</v>
      </c>
      <c r="B28" s="169" t="s">
        <v>455</v>
      </c>
      <c r="C28" s="169" t="s">
        <v>455</v>
      </c>
      <c r="D28" s="169" t="s">
        <v>455</v>
      </c>
      <c r="E28" s="169" t="s">
        <v>455</v>
      </c>
      <c r="F28" s="169" t="s">
        <v>455</v>
      </c>
      <c r="G28" s="169" t="s">
        <v>455</v>
      </c>
      <c r="H28" s="169" t="s">
        <v>455</v>
      </c>
      <c r="I28" s="169" t="s">
        <v>455</v>
      </c>
      <c r="J28" s="169" t="s">
        <v>455</v>
      </c>
      <c r="K28" s="169" t="s">
        <v>455</v>
      </c>
      <c r="L28" s="169" t="s">
        <v>455</v>
      </c>
      <c r="M28" s="169" t="s">
        <v>455</v>
      </c>
      <c r="N28" s="169" t="s">
        <v>455</v>
      </c>
      <c r="O28" s="169" t="s">
        <v>455</v>
      </c>
      <c r="P28" s="169" t="s">
        <v>455</v>
      </c>
      <c r="Q28" s="169" t="s">
        <v>455</v>
      </c>
      <c r="R28" s="169" t="s">
        <v>455</v>
      </c>
      <c r="S28" s="169" t="s">
        <v>455</v>
      </c>
      <c r="T28" s="173">
        <v>5142.8571428571431</v>
      </c>
      <c r="U28" s="173">
        <v>5142.8571428571431</v>
      </c>
      <c r="V28" s="169" t="s">
        <v>455</v>
      </c>
      <c r="X28" s="64" t="s">
        <v>184</v>
      </c>
      <c r="Y28" s="169" t="s">
        <v>455</v>
      </c>
      <c r="Z28" s="169" t="s">
        <v>455</v>
      </c>
      <c r="AA28" s="169" t="s">
        <v>455</v>
      </c>
      <c r="AB28" s="169" t="s">
        <v>455</v>
      </c>
      <c r="AC28" s="169" t="s">
        <v>455</v>
      </c>
      <c r="AD28" s="169" t="s">
        <v>455</v>
      </c>
      <c r="AE28" s="169" t="s">
        <v>455</v>
      </c>
      <c r="AF28" s="169" t="s">
        <v>455</v>
      </c>
      <c r="AG28" s="169" t="s">
        <v>455</v>
      </c>
      <c r="AH28" s="169" t="s">
        <v>455</v>
      </c>
      <c r="AI28" s="169" t="s">
        <v>455</v>
      </c>
      <c r="AJ28" s="169" t="s">
        <v>455</v>
      </c>
      <c r="AK28" s="169" t="s">
        <v>455</v>
      </c>
      <c r="AL28" s="169" t="s">
        <v>455</v>
      </c>
      <c r="AM28" s="169" t="s">
        <v>455</v>
      </c>
      <c r="AN28" s="169" t="s">
        <v>455</v>
      </c>
      <c r="AO28" s="169" t="s">
        <v>455</v>
      </c>
      <c r="AP28" s="169" t="s">
        <v>455</v>
      </c>
      <c r="AQ28" s="173">
        <v>18000</v>
      </c>
      <c r="AR28" s="173">
        <v>18000</v>
      </c>
      <c r="AS28" s="169" t="s">
        <v>455</v>
      </c>
      <c r="AU28" s="64" t="s">
        <v>184</v>
      </c>
      <c r="AV28" s="169" t="s">
        <v>455</v>
      </c>
      <c r="AW28" s="169" t="s">
        <v>455</v>
      </c>
      <c r="AX28" s="169" t="s">
        <v>455</v>
      </c>
      <c r="AY28" s="169" t="s">
        <v>455</v>
      </c>
      <c r="AZ28" s="169" t="s">
        <v>455</v>
      </c>
      <c r="BA28" s="169" t="s">
        <v>455</v>
      </c>
      <c r="BB28" s="169" t="s">
        <v>455</v>
      </c>
      <c r="BC28" s="169" t="s">
        <v>455</v>
      </c>
      <c r="BD28" s="169" t="s">
        <v>455</v>
      </c>
      <c r="BE28" s="169" t="s">
        <v>455</v>
      </c>
      <c r="BF28" s="169" t="s">
        <v>455</v>
      </c>
      <c r="BG28" s="169" t="s">
        <v>455</v>
      </c>
      <c r="BH28" s="169" t="s">
        <v>455</v>
      </c>
      <c r="BI28" s="169" t="s">
        <v>455</v>
      </c>
      <c r="BJ28" s="169" t="s">
        <v>455</v>
      </c>
      <c r="BK28" s="169" t="s">
        <v>455</v>
      </c>
      <c r="BL28" s="169" t="s">
        <v>455</v>
      </c>
      <c r="BM28" s="169" t="s">
        <v>455</v>
      </c>
      <c r="BN28" s="173">
        <v>9000</v>
      </c>
      <c r="BO28" s="173">
        <v>4500</v>
      </c>
      <c r="BP28" s="169" t="s">
        <v>455</v>
      </c>
      <c r="BR28" s="64" t="s">
        <v>184</v>
      </c>
      <c r="BS28" s="169" t="s">
        <v>455</v>
      </c>
      <c r="BT28" s="169" t="s">
        <v>455</v>
      </c>
      <c r="BU28" s="169" t="s">
        <v>455</v>
      </c>
      <c r="BV28" s="169" t="s">
        <v>455</v>
      </c>
      <c r="BW28" s="169" t="s">
        <v>455</v>
      </c>
      <c r="BX28" s="169" t="s">
        <v>455</v>
      </c>
      <c r="BY28" s="169" t="s">
        <v>455</v>
      </c>
      <c r="BZ28" s="169" t="s">
        <v>455</v>
      </c>
      <c r="CA28" s="169" t="s">
        <v>455</v>
      </c>
      <c r="CB28" s="169" t="s">
        <v>455</v>
      </c>
      <c r="CC28" s="169" t="s">
        <v>455</v>
      </c>
      <c r="CD28" s="169" t="s">
        <v>455</v>
      </c>
      <c r="CE28" s="169" t="s">
        <v>455</v>
      </c>
      <c r="CF28" s="169" t="s">
        <v>455</v>
      </c>
      <c r="CG28" s="169" t="s">
        <v>455</v>
      </c>
      <c r="CH28" s="169" t="s">
        <v>455</v>
      </c>
      <c r="CI28" s="169" t="s">
        <v>455</v>
      </c>
      <c r="CJ28" s="169" t="s">
        <v>455</v>
      </c>
      <c r="CK28" s="173">
        <v>22500</v>
      </c>
      <c r="CL28" s="173">
        <v>9000</v>
      </c>
      <c r="CM28" s="169" t="s">
        <v>455</v>
      </c>
      <c r="CO28" s="64" t="s">
        <v>184</v>
      </c>
      <c r="CP28" s="169" t="s">
        <v>455</v>
      </c>
      <c r="CQ28" s="169" t="s">
        <v>455</v>
      </c>
      <c r="CR28" s="169" t="s">
        <v>455</v>
      </c>
      <c r="CS28" s="169" t="s">
        <v>455</v>
      </c>
      <c r="CT28" s="169" t="s">
        <v>455</v>
      </c>
      <c r="CU28" s="169" t="s">
        <v>455</v>
      </c>
      <c r="CV28" s="169" t="s">
        <v>455</v>
      </c>
      <c r="CW28" s="169" t="s">
        <v>455</v>
      </c>
      <c r="CX28" s="169" t="s">
        <v>455</v>
      </c>
      <c r="CY28" s="169" t="s">
        <v>455</v>
      </c>
      <c r="CZ28" s="169" t="s">
        <v>455</v>
      </c>
      <c r="DA28" s="169" t="s">
        <v>455</v>
      </c>
      <c r="DB28" s="169" t="s">
        <v>455</v>
      </c>
      <c r="DC28" s="169" t="s">
        <v>455</v>
      </c>
      <c r="DD28" s="169" t="s">
        <v>455</v>
      </c>
      <c r="DE28" s="169" t="s">
        <v>455</v>
      </c>
      <c r="DF28" s="169" t="s">
        <v>455</v>
      </c>
      <c r="DG28" s="169" t="s">
        <v>455</v>
      </c>
      <c r="DH28" s="173">
        <v>12000</v>
      </c>
      <c r="DI28" s="173">
        <v>10000</v>
      </c>
      <c r="DJ28" s="169" t="s">
        <v>455</v>
      </c>
    </row>
    <row r="29" spans="1:114" x14ac:dyDescent="0.3">
      <c r="A29" s="64" t="s">
        <v>159</v>
      </c>
      <c r="B29" s="169" t="s">
        <v>455</v>
      </c>
      <c r="C29" s="169" t="s">
        <v>455</v>
      </c>
      <c r="D29" s="169" t="s">
        <v>455</v>
      </c>
      <c r="E29" s="169" t="s">
        <v>455</v>
      </c>
      <c r="F29" s="169" t="s">
        <v>455</v>
      </c>
      <c r="G29" s="169" t="s">
        <v>455</v>
      </c>
      <c r="H29" s="169" t="s">
        <v>455</v>
      </c>
      <c r="I29" s="169" t="s">
        <v>455</v>
      </c>
      <c r="J29" s="173">
        <v>10285.714285714286</v>
      </c>
      <c r="K29" s="169" t="s">
        <v>455</v>
      </c>
      <c r="L29" s="169" t="s">
        <v>455</v>
      </c>
      <c r="M29" s="169" t="s">
        <v>455</v>
      </c>
      <c r="N29" s="169" t="s">
        <v>455</v>
      </c>
      <c r="O29" s="169" t="s">
        <v>455</v>
      </c>
      <c r="P29" s="169" t="s">
        <v>455</v>
      </c>
      <c r="Q29" s="169" t="s">
        <v>455</v>
      </c>
      <c r="R29" s="170">
        <v>6000</v>
      </c>
      <c r="S29" s="169" t="s">
        <v>455</v>
      </c>
      <c r="T29" s="170">
        <v>5142.8571428571431</v>
      </c>
      <c r="U29" s="169" t="s">
        <v>455</v>
      </c>
      <c r="V29" s="169" t="s">
        <v>455</v>
      </c>
      <c r="X29" s="64" t="s">
        <v>159</v>
      </c>
      <c r="Y29" s="171" t="s">
        <v>455</v>
      </c>
      <c r="Z29" s="171" t="s">
        <v>455</v>
      </c>
      <c r="AA29" s="171" t="s">
        <v>455</v>
      </c>
      <c r="AB29" s="171" t="s">
        <v>455</v>
      </c>
      <c r="AC29" s="171" t="s">
        <v>455</v>
      </c>
      <c r="AD29" s="171" t="s">
        <v>455</v>
      </c>
      <c r="AE29" s="171" t="s">
        <v>455</v>
      </c>
      <c r="AF29" s="171" t="s">
        <v>455</v>
      </c>
      <c r="AG29" s="178">
        <v>12000</v>
      </c>
      <c r="AH29" s="171" t="s">
        <v>455</v>
      </c>
      <c r="AI29" s="171" t="s">
        <v>455</v>
      </c>
      <c r="AJ29" s="171" t="s">
        <v>455</v>
      </c>
      <c r="AK29" s="171" t="s">
        <v>455</v>
      </c>
      <c r="AL29" s="171" t="s">
        <v>455</v>
      </c>
      <c r="AM29" s="171" t="s">
        <v>455</v>
      </c>
      <c r="AN29" s="169" t="s">
        <v>455</v>
      </c>
      <c r="AO29" s="174">
        <v>7500</v>
      </c>
      <c r="AP29" s="169" t="s">
        <v>455</v>
      </c>
      <c r="AQ29" s="173">
        <v>7500</v>
      </c>
      <c r="AR29" s="169" t="s">
        <v>455</v>
      </c>
      <c r="AS29" s="169" t="s">
        <v>455</v>
      </c>
      <c r="AU29" s="64" t="s">
        <v>159</v>
      </c>
      <c r="AV29" s="171" t="s">
        <v>455</v>
      </c>
      <c r="AW29" s="171" t="s">
        <v>455</v>
      </c>
      <c r="AX29" s="171" t="s">
        <v>455</v>
      </c>
      <c r="AY29" s="171" t="s">
        <v>455</v>
      </c>
      <c r="AZ29" s="171" t="s">
        <v>455</v>
      </c>
      <c r="BA29" s="171" t="s">
        <v>455</v>
      </c>
      <c r="BB29" s="171" t="s">
        <v>455</v>
      </c>
      <c r="BC29" s="171" t="s">
        <v>455</v>
      </c>
      <c r="BD29" s="178">
        <v>9000</v>
      </c>
      <c r="BE29" s="171" t="s">
        <v>455</v>
      </c>
      <c r="BF29" s="171" t="s">
        <v>455</v>
      </c>
      <c r="BG29" s="171" t="s">
        <v>455</v>
      </c>
      <c r="BH29" s="171" t="s">
        <v>455</v>
      </c>
      <c r="BI29" s="171" t="s">
        <v>455</v>
      </c>
      <c r="BJ29" s="171" t="s">
        <v>455</v>
      </c>
      <c r="BK29" s="169" t="s">
        <v>455</v>
      </c>
      <c r="BL29" s="170">
        <v>9000</v>
      </c>
      <c r="BM29" s="169" t="s">
        <v>455</v>
      </c>
      <c r="BN29" s="173">
        <v>18000</v>
      </c>
      <c r="BO29" s="169" t="s">
        <v>455</v>
      </c>
      <c r="BP29" s="169" t="s">
        <v>455</v>
      </c>
      <c r="BR29" s="64" t="s">
        <v>159</v>
      </c>
      <c r="BS29" s="171" t="s">
        <v>455</v>
      </c>
      <c r="BT29" s="171" t="s">
        <v>455</v>
      </c>
      <c r="BU29" s="171" t="s">
        <v>455</v>
      </c>
      <c r="BV29" s="171" t="s">
        <v>455</v>
      </c>
      <c r="BW29" s="171" t="s">
        <v>455</v>
      </c>
      <c r="BX29" s="171" t="s">
        <v>455</v>
      </c>
      <c r="BY29" s="171" t="s">
        <v>455</v>
      </c>
      <c r="BZ29" s="171" t="s">
        <v>455</v>
      </c>
      <c r="CA29" s="178">
        <v>3000</v>
      </c>
      <c r="CB29" s="171" t="s">
        <v>455</v>
      </c>
      <c r="CC29" s="171" t="s">
        <v>455</v>
      </c>
      <c r="CD29" s="171" t="s">
        <v>455</v>
      </c>
      <c r="CE29" s="171" t="s">
        <v>455</v>
      </c>
      <c r="CF29" s="171" t="s">
        <v>455</v>
      </c>
      <c r="CG29" s="171" t="s">
        <v>455</v>
      </c>
      <c r="CH29" s="169" t="s">
        <v>455</v>
      </c>
      <c r="CI29" s="174">
        <v>15000</v>
      </c>
      <c r="CJ29" s="169" t="s">
        <v>455</v>
      </c>
      <c r="CK29" s="173">
        <v>15000</v>
      </c>
      <c r="CL29" s="169" t="s">
        <v>455</v>
      </c>
      <c r="CM29" s="169" t="s">
        <v>455</v>
      </c>
      <c r="CO29" s="64" t="s">
        <v>159</v>
      </c>
      <c r="CP29" s="171" t="s">
        <v>455</v>
      </c>
      <c r="CQ29" s="171" t="s">
        <v>455</v>
      </c>
      <c r="CR29" s="171" t="s">
        <v>455</v>
      </c>
      <c r="CS29" s="171" t="s">
        <v>455</v>
      </c>
      <c r="CT29" s="171" t="s">
        <v>455</v>
      </c>
      <c r="CU29" s="171" t="s">
        <v>455</v>
      </c>
      <c r="CV29" s="171" t="s">
        <v>455</v>
      </c>
      <c r="CW29" s="171" t="s">
        <v>455</v>
      </c>
      <c r="CX29" s="178">
        <v>10000</v>
      </c>
      <c r="CY29" s="171" t="s">
        <v>455</v>
      </c>
      <c r="CZ29" s="171" t="s">
        <v>455</v>
      </c>
      <c r="DA29" s="171" t="s">
        <v>455</v>
      </c>
      <c r="DB29" s="171" t="s">
        <v>455</v>
      </c>
      <c r="DC29" s="171" t="s">
        <v>455</v>
      </c>
      <c r="DD29" s="171" t="s">
        <v>455</v>
      </c>
      <c r="DE29" s="171" t="s">
        <v>455</v>
      </c>
      <c r="DF29" s="174">
        <v>6000</v>
      </c>
      <c r="DG29" s="169" t="s">
        <v>455</v>
      </c>
      <c r="DH29" s="173">
        <v>6000</v>
      </c>
      <c r="DI29" s="169" t="s">
        <v>455</v>
      </c>
      <c r="DJ29" s="169" t="s">
        <v>455</v>
      </c>
    </row>
    <row r="30" spans="1:114" x14ac:dyDescent="0.3">
      <c r="A30" s="64" t="s">
        <v>192</v>
      </c>
      <c r="B30" s="169" t="s">
        <v>455</v>
      </c>
      <c r="C30" s="169" t="s">
        <v>455</v>
      </c>
      <c r="D30" s="169" t="s">
        <v>455</v>
      </c>
      <c r="E30" s="169" t="s">
        <v>455</v>
      </c>
      <c r="F30" s="169" t="s">
        <v>455</v>
      </c>
      <c r="G30" s="169" t="s">
        <v>455</v>
      </c>
      <c r="H30" s="169" t="s">
        <v>455</v>
      </c>
      <c r="I30" s="169" t="s">
        <v>455</v>
      </c>
      <c r="J30" s="169" t="s">
        <v>455</v>
      </c>
      <c r="K30" s="169" t="s">
        <v>455</v>
      </c>
      <c r="L30" s="169" t="s">
        <v>455</v>
      </c>
      <c r="M30" s="169" t="s">
        <v>455</v>
      </c>
      <c r="N30" s="173">
        <v>6000</v>
      </c>
      <c r="O30" s="169" t="s">
        <v>455</v>
      </c>
      <c r="P30" s="169" t="s">
        <v>455</v>
      </c>
      <c r="Q30" s="173">
        <v>3428.5714285714284</v>
      </c>
      <c r="R30" s="174">
        <v>891.42857142857144</v>
      </c>
      <c r="S30" s="173">
        <v>1714.2857142857099</v>
      </c>
      <c r="T30" s="173">
        <v>1440</v>
      </c>
      <c r="U30" s="173">
        <v>754.28571428571433</v>
      </c>
      <c r="V30" s="169" t="s">
        <v>455</v>
      </c>
      <c r="X30" s="64" t="s">
        <v>192</v>
      </c>
      <c r="Y30" s="171" t="s">
        <v>455</v>
      </c>
      <c r="Z30" s="171" t="s">
        <v>455</v>
      </c>
      <c r="AA30" s="171" t="s">
        <v>455</v>
      </c>
      <c r="AB30" s="171" t="s">
        <v>455</v>
      </c>
      <c r="AC30" s="171" t="s">
        <v>455</v>
      </c>
      <c r="AD30" s="171" t="s">
        <v>455</v>
      </c>
      <c r="AE30" s="171" t="s">
        <v>455</v>
      </c>
      <c r="AF30" s="171" t="s">
        <v>455</v>
      </c>
      <c r="AG30" s="171" t="s">
        <v>455</v>
      </c>
      <c r="AH30" s="171" t="s">
        <v>455</v>
      </c>
      <c r="AI30" s="171" t="s">
        <v>455</v>
      </c>
      <c r="AJ30" s="171" t="s">
        <v>455</v>
      </c>
      <c r="AK30" s="178">
        <v>8580</v>
      </c>
      <c r="AL30" s="171" t="s">
        <v>455</v>
      </c>
      <c r="AM30" s="171" t="s">
        <v>455</v>
      </c>
      <c r="AN30" s="178">
        <v>4500</v>
      </c>
      <c r="AO30" s="174">
        <v>6000</v>
      </c>
      <c r="AP30" s="173">
        <v>4500</v>
      </c>
      <c r="AQ30" s="173">
        <v>3000</v>
      </c>
      <c r="AR30" s="173">
        <v>3000</v>
      </c>
      <c r="AS30" s="169" t="s">
        <v>455</v>
      </c>
      <c r="AU30" s="64" t="s">
        <v>192</v>
      </c>
      <c r="AV30" s="171" t="s">
        <v>455</v>
      </c>
      <c r="AW30" s="171" t="s">
        <v>455</v>
      </c>
      <c r="AX30" s="171" t="s">
        <v>455</v>
      </c>
      <c r="AY30" s="171" t="s">
        <v>455</v>
      </c>
      <c r="AZ30" s="171" t="s">
        <v>455</v>
      </c>
      <c r="BA30" s="171" t="s">
        <v>455</v>
      </c>
      <c r="BB30" s="171" t="s">
        <v>455</v>
      </c>
      <c r="BC30" s="171" t="s">
        <v>455</v>
      </c>
      <c r="BD30" s="171" t="s">
        <v>455</v>
      </c>
      <c r="BE30" s="171" t="s">
        <v>455</v>
      </c>
      <c r="BF30" s="171" t="s">
        <v>455</v>
      </c>
      <c r="BG30" s="171" t="s">
        <v>455</v>
      </c>
      <c r="BH30" s="178">
        <v>13500</v>
      </c>
      <c r="BI30" s="171" t="s">
        <v>455</v>
      </c>
      <c r="BJ30" s="171" t="s">
        <v>455</v>
      </c>
      <c r="BK30" s="173">
        <v>5400</v>
      </c>
      <c r="BL30" s="170">
        <v>9000</v>
      </c>
      <c r="BM30" s="173">
        <v>10800</v>
      </c>
      <c r="BN30" s="173">
        <v>9000</v>
      </c>
      <c r="BO30" s="173">
        <v>13500</v>
      </c>
      <c r="BP30" s="169" t="s">
        <v>455</v>
      </c>
      <c r="BR30" s="64" t="s">
        <v>192</v>
      </c>
      <c r="BS30" s="171" t="s">
        <v>455</v>
      </c>
      <c r="BT30" s="171" t="s">
        <v>455</v>
      </c>
      <c r="BU30" s="171" t="s">
        <v>455</v>
      </c>
      <c r="BV30" s="171" t="s">
        <v>455</v>
      </c>
      <c r="BW30" s="171" t="s">
        <v>455</v>
      </c>
      <c r="BX30" s="171" t="s">
        <v>455</v>
      </c>
      <c r="BY30" s="171" t="s">
        <v>455</v>
      </c>
      <c r="BZ30" s="171" t="s">
        <v>455</v>
      </c>
      <c r="CA30" s="171" t="s">
        <v>455</v>
      </c>
      <c r="CB30" s="171" t="s">
        <v>455</v>
      </c>
      <c r="CC30" s="171" t="s">
        <v>455</v>
      </c>
      <c r="CD30" s="171" t="s">
        <v>455</v>
      </c>
      <c r="CE30" s="172">
        <v>15000</v>
      </c>
      <c r="CF30" s="171" t="s">
        <v>455</v>
      </c>
      <c r="CG30" s="171" t="s">
        <v>455</v>
      </c>
      <c r="CH30" s="173">
        <v>12000</v>
      </c>
      <c r="CI30" s="170">
        <v>10125</v>
      </c>
      <c r="CJ30" s="173">
        <v>12000</v>
      </c>
      <c r="CK30" s="173">
        <v>7500</v>
      </c>
      <c r="CL30" s="173">
        <v>11100</v>
      </c>
      <c r="CM30" s="169" t="s">
        <v>455</v>
      </c>
      <c r="CO30" s="64" t="s">
        <v>192</v>
      </c>
      <c r="CP30" s="171" t="s">
        <v>455</v>
      </c>
      <c r="CQ30" s="171" t="s">
        <v>455</v>
      </c>
      <c r="CR30" s="171" t="s">
        <v>455</v>
      </c>
      <c r="CS30" s="171" t="s">
        <v>455</v>
      </c>
      <c r="CT30" s="171" t="s">
        <v>455</v>
      </c>
      <c r="CU30" s="171" t="s">
        <v>455</v>
      </c>
      <c r="CV30" s="171" t="s">
        <v>455</v>
      </c>
      <c r="CW30" s="171" t="s">
        <v>455</v>
      </c>
      <c r="CX30" s="171" t="s">
        <v>455</v>
      </c>
      <c r="CY30" s="171" t="s">
        <v>455</v>
      </c>
      <c r="CZ30" s="171" t="s">
        <v>455</v>
      </c>
      <c r="DA30" s="171" t="s">
        <v>455</v>
      </c>
      <c r="DB30" s="172">
        <v>6000</v>
      </c>
      <c r="DC30" s="171" t="s">
        <v>455</v>
      </c>
      <c r="DD30" s="171" t="s">
        <v>455</v>
      </c>
      <c r="DE30" s="178">
        <v>4000</v>
      </c>
      <c r="DF30" s="170">
        <v>4000</v>
      </c>
      <c r="DG30" s="173">
        <v>3000</v>
      </c>
      <c r="DH30" s="173">
        <v>1640</v>
      </c>
      <c r="DI30" s="173">
        <v>1720</v>
      </c>
      <c r="DJ30" s="169" t="s">
        <v>455</v>
      </c>
    </row>
    <row r="31" spans="1:114" x14ac:dyDescent="0.3">
      <c r="A31" s="64" t="s">
        <v>264</v>
      </c>
      <c r="B31" s="169" t="s">
        <v>455</v>
      </c>
      <c r="C31" s="169" t="s">
        <v>455</v>
      </c>
      <c r="D31" s="169" t="s">
        <v>455</v>
      </c>
      <c r="E31" s="169" t="s">
        <v>455</v>
      </c>
      <c r="F31" s="169" t="s">
        <v>455</v>
      </c>
      <c r="G31" s="169" t="s">
        <v>455</v>
      </c>
      <c r="H31" s="169" t="s">
        <v>455</v>
      </c>
      <c r="I31" s="170">
        <v>5280</v>
      </c>
      <c r="J31" s="169" t="s">
        <v>455</v>
      </c>
      <c r="K31" s="169" t="s">
        <v>455</v>
      </c>
      <c r="L31" s="169" t="s">
        <v>455</v>
      </c>
      <c r="M31" s="169" t="s">
        <v>455</v>
      </c>
      <c r="N31" s="169" t="s">
        <v>455</v>
      </c>
      <c r="O31" s="169" t="s">
        <v>455</v>
      </c>
      <c r="P31" s="169" t="s">
        <v>455</v>
      </c>
      <c r="Q31" s="169" t="s">
        <v>455</v>
      </c>
      <c r="R31" s="181" t="s">
        <v>455</v>
      </c>
      <c r="S31" s="169" t="s">
        <v>455</v>
      </c>
      <c r="T31" s="169" t="s">
        <v>455</v>
      </c>
      <c r="U31" s="169" t="s">
        <v>455</v>
      </c>
      <c r="V31" s="169" t="s">
        <v>455</v>
      </c>
      <c r="X31" s="64" t="s">
        <v>264</v>
      </c>
      <c r="Y31" s="171" t="s">
        <v>455</v>
      </c>
      <c r="Z31" s="171" t="s">
        <v>455</v>
      </c>
      <c r="AA31" s="171" t="s">
        <v>455</v>
      </c>
      <c r="AB31" s="171" t="s">
        <v>455</v>
      </c>
      <c r="AC31" s="171" t="s">
        <v>455</v>
      </c>
      <c r="AD31" s="171" t="s">
        <v>455</v>
      </c>
      <c r="AE31" s="171" t="s">
        <v>455</v>
      </c>
      <c r="AF31" s="185">
        <v>10020</v>
      </c>
      <c r="AG31" s="171" t="s">
        <v>455</v>
      </c>
      <c r="AH31" s="171" t="s">
        <v>455</v>
      </c>
      <c r="AI31" s="171" t="s">
        <v>455</v>
      </c>
      <c r="AJ31" s="171" t="s">
        <v>455</v>
      </c>
      <c r="AK31" s="171" t="s">
        <v>455</v>
      </c>
      <c r="AL31" s="171" t="s">
        <v>455</v>
      </c>
      <c r="AM31" s="171" t="s">
        <v>455</v>
      </c>
      <c r="AN31" s="169" t="s">
        <v>455</v>
      </c>
      <c r="AO31" s="181" t="s">
        <v>455</v>
      </c>
      <c r="AP31" s="169" t="s">
        <v>455</v>
      </c>
      <c r="AQ31" s="169" t="s">
        <v>455</v>
      </c>
      <c r="AR31" s="169" t="s">
        <v>455</v>
      </c>
      <c r="AS31" s="169" t="s">
        <v>455</v>
      </c>
      <c r="AU31" s="64" t="s">
        <v>264</v>
      </c>
      <c r="AV31" s="171" t="s">
        <v>455</v>
      </c>
      <c r="AW31" s="171" t="s">
        <v>455</v>
      </c>
      <c r="AX31" s="171" t="s">
        <v>455</v>
      </c>
      <c r="AY31" s="171" t="s">
        <v>455</v>
      </c>
      <c r="AZ31" s="171" t="s">
        <v>455</v>
      </c>
      <c r="BA31" s="171" t="s">
        <v>455</v>
      </c>
      <c r="BB31" s="171" t="s">
        <v>455</v>
      </c>
      <c r="BC31" s="185">
        <v>11268</v>
      </c>
      <c r="BD31" s="171" t="s">
        <v>455</v>
      </c>
      <c r="BE31" s="171" t="s">
        <v>455</v>
      </c>
      <c r="BF31" s="171" t="s">
        <v>455</v>
      </c>
      <c r="BG31" s="171" t="s">
        <v>455</v>
      </c>
      <c r="BH31" s="171" t="s">
        <v>455</v>
      </c>
      <c r="BI31" s="171" t="s">
        <v>455</v>
      </c>
      <c r="BJ31" s="171" t="s">
        <v>455</v>
      </c>
      <c r="BK31" s="169" t="s">
        <v>455</v>
      </c>
      <c r="BL31" s="181" t="s">
        <v>455</v>
      </c>
      <c r="BM31" s="169" t="s">
        <v>455</v>
      </c>
      <c r="BN31" s="169" t="s">
        <v>455</v>
      </c>
      <c r="BO31" s="169" t="s">
        <v>455</v>
      </c>
      <c r="BP31" s="169" t="s">
        <v>455</v>
      </c>
      <c r="BR31" s="64" t="s">
        <v>264</v>
      </c>
      <c r="BS31" s="171" t="s">
        <v>455</v>
      </c>
      <c r="BT31" s="171" t="s">
        <v>455</v>
      </c>
      <c r="BU31" s="171" t="s">
        <v>455</v>
      </c>
      <c r="BV31" s="171" t="s">
        <v>455</v>
      </c>
      <c r="BW31" s="171" t="s">
        <v>455</v>
      </c>
      <c r="BX31" s="171" t="s">
        <v>455</v>
      </c>
      <c r="BY31" s="171" t="s">
        <v>455</v>
      </c>
      <c r="BZ31" s="172">
        <v>15000</v>
      </c>
      <c r="CA31" s="171" t="s">
        <v>455</v>
      </c>
      <c r="CB31" s="171" t="s">
        <v>455</v>
      </c>
      <c r="CC31" s="171" t="s">
        <v>455</v>
      </c>
      <c r="CD31" s="171" t="s">
        <v>455</v>
      </c>
      <c r="CE31" s="171" t="s">
        <v>455</v>
      </c>
      <c r="CF31" s="171" t="s">
        <v>455</v>
      </c>
      <c r="CG31" s="171" t="s">
        <v>455</v>
      </c>
      <c r="CH31" s="169" t="s">
        <v>455</v>
      </c>
      <c r="CI31" s="181" t="s">
        <v>455</v>
      </c>
      <c r="CJ31" s="169" t="s">
        <v>455</v>
      </c>
      <c r="CK31" s="169" t="s">
        <v>455</v>
      </c>
      <c r="CL31" s="169" t="s">
        <v>455</v>
      </c>
      <c r="CM31" s="169" t="s">
        <v>455</v>
      </c>
      <c r="CO31" s="64" t="s">
        <v>264</v>
      </c>
      <c r="CP31" s="171" t="s">
        <v>455</v>
      </c>
      <c r="CQ31" s="171" t="s">
        <v>455</v>
      </c>
      <c r="CR31" s="171" t="s">
        <v>455</v>
      </c>
      <c r="CS31" s="171" t="s">
        <v>455</v>
      </c>
      <c r="CT31" s="171" t="s">
        <v>455</v>
      </c>
      <c r="CU31" s="171" t="s">
        <v>455</v>
      </c>
      <c r="CV31" s="171" t="s">
        <v>455</v>
      </c>
      <c r="CW31" s="185">
        <v>6000</v>
      </c>
      <c r="CX31" s="171" t="s">
        <v>455</v>
      </c>
      <c r="CY31" s="171" t="s">
        <v>455</v>
      </c>
      <c r="CZ31" s="171" t="s">
        <v>455</v>
      </c>
      <c r="DA31" s="171" t="s">
        <v>455</v>
      </c>
      <c r="DB31" s="171" t="s">
        <v>455</v>
      </c>
      <c r="DC31" s="171" t="s">
        <v>455</v>
      </c>
      <c r="DD31" s="171" t="s">
        <v>455</v>
      </c>
      <c r="DE31" s="171" t="s">
        <v>455</v>
      </c>
      <c r="DF31" s="181" t="s">
        <v>455</v>
      </c>
      <c r="DG31" s="169" t="s">
        <v>455</v>
      </c>
      <c r="DH31" s="169" t="s">
        <v>455</v>
      </c>
      <c r="DI31" s="169" t="s">
        <v>455</v>
      </c>
      <c r="DJ31" s="169" t="s">
        <v>455</v>
      </c>
    </row>
    <row r="32" spans="1:114" x14ac:dyDescent="0.3">
      <c r="A32" s="65" t="s">
        <v>456</v>
      </c>
      <c r="B32" s="63">
        <v>18592.857142857141</v>
      </c>
      <c r="C32" s="190">
        <v>16285.714285714286</v>
      </c>
      <c r="D32" s="177">
        <v>15634.285714285714</v>
      </c>
      <c r="E32" s="169" t="s">
        <v>455</v>
      </c>
      <c r="F32" s="169" t="s">
        <v>455</v>
      </c>
      <c r="G32" s="169" t="s">
        <v>455</v>
      </c>
      <c r="H32" s="59">
        <v>7274.2857142857147</v>
      </c>
      <c r="I32" s="169" t="s">
        <v>455</v>
      </c>
      <c r="J32" s="170">
        <v>7714.2857142857147</v>
      </c>
      <c r="K32" s="169" t="s">
        <v>455</v>
      </c>
      <c r="L32" s="169" t="s">
        <v>455</v>
      </c>
      <c r="M32" s="90" t="s">
        <v>841</v>
      </c>
      <c r="N32" s="169" t="s">
        <v>455</v>
      </c>
      <c r="O32" s="169" t="s">
        <v>455</v>
      </c>
      <c r="P32" s="169" t="s">
        <v>455</v>
      </c>
      <c r="Q32" s="169" t="s">
        <v>455</v>
      </c>
      <c r="R32" s="170">
        <v>6000</v>
      </c>
      <c r="S32" s="169" t="s">
        <v>455</v>
      </c>
      <c r="T32" s="169" t="s">
        <v>455</v>
      </c>
      <c r="U32" s="169" t="s">
        <v>455</v>
      </c>
      <c r="V32" s="169" t="s">
        <v>455</v>
      </c>
      <c r="X32" s="65" t="s">
        <v>456</v>
      </c>
      <c r="Y32" s="63">
        <v>12000</v>
      </c>
      <c r="Z32" s="177">
        <v>11250</v>
      </c>
      <c r="AA32" s="177">
        <v>9000</v>
      </c>
      <c r="AB32" s="171" t="s">
        <v>455</v>
      </c>
      <c r="AC32" s="171" t="s">
        <v>455</v>
      </c>
      <c r="AD32" s="171" t="s">
        <v>455</v>
      </c>
      <c r="AE32" s="59">
        <v>9000</v>
      </c>
      <c r="AF32" s="171" t="s">
        <v>455</v>
      </c>
      <c r="AG32" s="178">
        <v>9000</v>
      </c>
      <c r="AH32" s="171" t="s">
        <v>455</v>
      </c>
      <c r="AI32" s="171" t="s">
        <v>455</v>
      </c>
      <c r="AJ32" s="90" t="s">
        <v>841</v>
      </c>
      <c r="AK32" s="171" t="s">
        <v>455</v>
      </c>
      <c r="AL32" s="171" t="s">
        <v>455</v>
      </c>
      <c r="AM32" s="171" t="s">
        <v>455</v>
      </c>
      <c r="AN32" s="169" t="s">
        <v>455</v>
      </c>
      <c r="AO32" s="170">
        <v>9000</v>
      </c>
      <c r="AP32" s="169" t="s">
        <v>455</v>
      </c>
      <c r="AQ32" s="169" t="s">
        <v>455</v>
      </c>
      <c r="AR32" s="169" t="s">
        <v>455</v>
      </c>
      <c r="AS32" s="169" t="s">
        <v>455</v>
      </c>
      <c r="AU32" s="65" t="s">
        <v>456</v>
      </c>
      <c r="AV32" s="63">
        <v>4800</v>
      </c>
      <c r="AW32" s="177">
        <v>10400</v>
      </c>
      <c r="AX32" s="177">
        <v>8000</v>
      </c>
      <c r="AY32" s="171" t="s">
        <v>455</v>
      </c>
      <c r="AZ32" s="171" t="s">
        <v>455</v>
      </c>
      <c r="BA32" s="171" t="s">
        <v>455</v>
      </c>
      <c r="BB32" s="35">
        <v>16000</v>
      </c>
      <c r="BC32" s="171" t="s">
        <v>455</v>
      </c>
      <c r="BD32" s="178">
        <v>18000</v>
      </c>
      <c r="BE32" s="171" t="s">
        <v>455</v>
      </c>
      <c r="BF32" s="171" t="s">
        <v>455</v>
      </c>
      <c r="BG32" s="125">
        <v>10800</v>
      </c>
      <c r="BH32" s="171" t="s">
        <v>455</v>
      </c>
      <c r="BI32" s="171" t="s">
        <v>455</v>
      </c>
      <c r="BJ32" s="171" t="s">
        <v>455</v>
      </c>
      <c r="BK32" s="169" t="s">
        <v>455</v>
      </c>
      <c r="BL32" s="170">
        <v>9000</v>
      </c>
      <c r="BM32" s="169" t="s">
        <v>455</v>
      </c>
      <c r="BN32" s="169" t="s">
        <v>455</v>
      </c>
      <c r="BO32" s="169" t="s">
        <v>455</v>
      </c>
      <c r="BP32" s="169" t="s">
        <v>455</v>
      </c>
      <c r="BR32" s="65" t="s">
        <v>456</v>
      </c>
      <c r="BS32" s="63">
        <v>7800</v>
      </c>
      <c r="BT32" s="177">
        <v>19500</v>
      </c>
      <c r="BU32" s="177">
        <v>13000</v>
      </c>
      <c r="BV32" s="171" t="s">
        <v>455</v>
      </c>
      <c r="BW32" s="171" t="s">
        <v>455</v>
      </c>
      <c r="BX32" s="171" t="s">
        <v>455</v>
      </c>
      <c r="BY32" s="35">
        <v>10400</v>
      </c>
      <c r="BZ32" s="171" t="s">
        <v>455</v>
      </c>
      <c r="CA32" s="178">
        <v>7500</v>
      </c>
      <c r="CB32" s="171" t="s">
        <v>455</v>
      </c>
      <c r="CC32" s="171" t="s">
        <v>455</v>
      </c>
      <c r="CD32" s="125">
        <v>13500</v>
      </c>
      <c r="CE32" s="171" t="s">
        <v>455</v>
      </c>
      <c r="CF32" s="171" t="s">
        <v>455</v>
      </c>
      <c r="CG32" s="171" t="s">
        <v>455</v>
      </c>
      <c r="CH32" s="169" t="s">
        <v>455</v>
      </c>
      <c r="CI32" s="174">
        <v>15000</v>
      </c>
      <c r="CJ32" s="169" t="s">
        <v>455</v>
      </c>
      <c r="CK32" s="169" t="s">
        <v>455</v>
      </c>
      <c r="CL32" s="169" t="s">
        <v>455</v>
      </c>
      <c r="CM32" s="169" t="s">
        <v>455</v>
      </c>
      <c r="CO32" s="65" t="s">
        <v>456</v>
      </c>
      <c r="CP32" s="63">
        <v>4000</v>
      </c>
      <c r="CQ32" s="177">
        <v>30000</v>
      </c>
      <c r="CR32" s="177">
        <v>4240</v>
      </c>
      <c r="CS32" s="171" t="s">
        <v>455</v>
      </c>
      <c r="CT32" s="171" t="s">
        <v>455</v>
      </c>
      <c r="CU32" s="171" t="s">
        <v>455</v>
      </c>
      <c r="CV32" s="35">
        <v>20000</v>
      </c>
      <c r="CW32" s="171" t="s">
        <v>455</v>
      </c>
      <c r="CX32" s="178">
        <v>6000</v>
      </c>
      <c r="CY32" s="171" t="s">
        <v>455</v>
      </c>
      <c r="CZ32" s="171" t="s">
        <v>455</v>
      </c>
      <c r="DA32" s="125">
        <v>18000</v>
      </c>
      <c r="DB32" s="171" t="s">
        <v>455</v>
      </c>
      <c r="DC32" s="171" t="s">
        <v>455</v>
      </c>
      <c r="DD32" s="171" t="s">
        <v>455</v>
      </c>
      <c r="DE32" s="171" t="s">
        <v>455</v>
      </c>
      <c r="DF32" s="173">
        <v>6000</v>
      </c>
      <c r="DG32" s="170">
        <v>4000</v>
      </c>
      <c r="DH32" s="169" t="s">
        <v>455</v>
      </c>
      <c r="DI32" s="169" t="s">
        <v>455</v>
      </c>
      <c r="DJ32" s="169" t="s">
        <v>455</v>
      </c>
    </row>
    <row r="33" spans="1:114" x14ac:dyDescent="0.3">
      <c r="A33" s="65" t="s">
        <v>267</v>
      </c>
      <c r="B33" s="169" t="s">
        <v>455</v>
      </c>
      <c r="C33" s="169" t="s">
        <v>455</v>
      </c>
      <c r="D33" s="169" t="s">
        <v>455</v>
      </c>
      <c r="E33" s="169" t="s">
        <v>455</v>
      </c>
      <c r="F33" s="169" t="s">
        <v>455</v>
      </c>
      <c r="G33" s="169" t="s">
        <v>455</v>
      </c>
      <c r="H33" s="169" t="s">
        <v>455</v>
      </c>
      <c r="I33" s="169" t="s">
        <v>455</v>
      </c>
      <c r="J33" s="169" t="s">
        <v>455</v>
      </c>
      <c r="K33" s="169" t="s">
        <v>455</v>
      </c>
      <c r="L33" s="169" t="s">
        <v>455</v>
      </c>
      <c r="M33" s="169" t="s">
        <v>455</v>
      </c>
      <c r="N33" s="169" t="s">
        <v>455</v>
      </c>
      <c r="O33" s="169" t="s">
        <v>455</v>
      </c>
      <c r="P33" s="169" t="s">
        <v>455</v>
      </c>
      <c r="Q33" s="169" t="s">
        <v>455</v>
      </c>
      <c r="R33" s="169" t="s">
        <v>455</v>
      </c>
      <c r="S33" s="173">
        <v>6000</v>
      </c>
      <c r="T33" s="170">
        <v>5142.8571428571431</v>
      </c>
      <c r="U33" s="169" t="s">
        <v>455</v>
      </c>
      <c r="V33" s="169" t="s">
        <v>455</v>
      </c>
      <c r="X33" s="65" t="s">
        <v>267</v>
      </c>
      <c r="Y33" s="169" t="s">
        <v>455</v>
      </c>
      <c r="Z33" s="169" t="s">
        <v>455</v>
      </c>
      <c r="AA33" s="169" t="s">
        <v>455</v>
      </c>
      <c r="AB33" s="169" t="s">
        <v>455</v>
      </c>
      <c r="AC33" s="169" t="s">
        <v>455</v>
      </c>
      <c r="AD33" s="169" t="s">
        <v>455</v>
      </c>
      <c r="AE33" s="169" t="s">
        <v>455</v>
      </c>
      <c r="AF33" s="169" t="s">
        <v>455</v>
      </c>
      <c r="AG33" s="169" t="s">
        <v>455</v>
      </c>
      <c r="AH33" s="169" t="s">
        <v>455</v>
      </c>
      <c r="AI33" s="169" t="s">
        <v>455</v>
      </c>
      <c r="AJ33" s="169" t="s">
        <v>455</v>
      </c>
      <c r="AK33" s="169" t="s">
        <v>455</v>
      </c>
      <c r="AL33" s="169" t="s">
        <v>455</v>
      </c>
      <c r="AM33" s="169" t="s">
        <v>455</v>
      </c>
      <c r="AN33" s="169" t="s">
        <v>455</v>
      </c>
      <c r="AO33" s="169" t="s">
        <v>455</v>
      </c>
      <c r="AP33" s="170">
        <v>9840</v>
      </c>
      <c r="AQ33" s="170">
        <v>9000</v>
      </c>
      <c r="AR33" s="169" t="s">
        <v>455</v>
      </c>
      <c r="AS33" s="169" t="s">
        <v>455</v>
      </c>
      <c r="AU33" s="65" t="s">
        <v>267</v>
      </c>
      <c r="AV33" s="171" t="s">
        <v>455</v>
      </c>
      <c r="AW33" s="171" t="s">
        <v>455</v>
      </c>
      <c r="AX33" s="171" t="s">
        <v>455</v>
      </c>
      <c r="AY33" s="171" t="s">
        <v>455</v>
      </c>
      <c r="AZ33" s="171" t="s">
        <v>455</v>
      </c>
      <c r="BA33" s="171" t="s">
        <v>455</v>
      </c>
      <c r="BB33" s="171" t="s">
        <v>455</v>
      </c>
      <c r="BC33" s="171" t="s">
        <v>455</v>
      </c>
      <c r="BD33" s="171" t="s">
        <v>455</v>
      </c>
      <c r="BE33" s="171" t="s">
        <v>455</v>
      </c>
      <c r="BF33" s="171" t="s">
        <v>455</v>
      </c>
      <c r="BG33" s="171" t="s">
        <v>455</v>
      </c>
      <c r="BH33" s="171" t="s">
        <v>455</v>
      </c>
      <c r="BI33" s="171" t="s">
        <v>455</v>
      </c>
      <c r="BJ33" s="171" t="s">
        <v>455</v>
      </c>
      <c r="BK33" s="171" t="s">
        <v>455</v>
      </c>
      <c r="BL33" s="171" t="s">
        <v>455</v>
      </c>
      <c r="BM33" s="170">
        <v>9900</v>
      </c>
      <c r="BN33" s="173">
        <v>18000</v>
      </c>
      <c r="BO33" s="169" t="s">
        <v>455</v>
      </c>
      <c r="BP33" s="169" t="s">
        <v>455</v>
      </c>
      <c r="BR33" s="65" t="s">
        <v>267</v>
      </c>
      <c r="BS33" s="171" t="s">
        <v>455</v>
      </c>
      <c r="BT33" s="171" t="s">
        <v>455</v>
      </c>
      <c r="BU33" s="171" t="s">
        <v>455</v>
      </c>
      <c r="BV33" s="171" t="s">
        <v>455</v>
      </c>
      <c r="BW33" s="171" t="s">
        <v>455</v>
      </c>
      <c r="BX33" s="171" t="s">
        <v>455</v>
      </c>
      <c r="BY33" s="171" t="s">
        <v>455</v>
      </c>
      <c r="BZ33" s="171" t="s">
        <v>455</v>
      </c>
      <c r="CA33" s="171" t="s">
        <v>455</v>
      </c>
      <c r="CB33" s="171" t="s">
        <v>455</v>
      </c>
      <c r="CC33" s="171" t="s">
        <v>455</v>
      </c>
      <c r="CD33" s="171" t="s">
        <v>455</v>
      </c>
      <c r="CE33" s="171" t="s">
        <v>455</v>
      </c>
      <c r="CF33" s="171" t="s">
        <v>455</v>
      </c>
      <c r="CG33" s="171" t="s">
        <v>455</v>
      </c>
      <c r="CH33" s="171" t="s">
        <v>455</v>
      </c>
      <c r="CI33" s="171" t="s">
        <v>455</v>
      </c>
      <c r="CJ33" s="173">
        <v>15000</v>
      </c>
      <c r="CK33" s="173">
        <v>15000</v>
      </c>
      <c r="CL33" s="169" t="s">
        <v>455</v>
      </c>
      <c r="CM33" s="169" t="s">
        <v>455</v>
      </c>
      <c r="CO33" s="65" t="s">
        <v>267</v>
      </c>
      <c r="CP33" s="171" t="s">
        <v>455</v>
      </c>
      <c r="CQ33" s="171" t="s">
        <v>455</v>
      </c>
      <c r="CR33" s="171" t="s">
        <v>455</v>
      </c>
      <c r="CS33" s="171" t="s">
        <v>455</v>
      </c>
      <c r="CT33" s="171" t="s">
        <v>455</v>
      </c>
      <c r="CU33" s="171" t="s">
        <v>455</v>
      </c>
      <c r="CV33" s="171" t="s">
        <v>455</v>
      </c>
      <c r="CW33" s="171" t="s">
        <v>455</v>
      </c>
      <c r="CX33" s="171" t="s">
        <v>455</v>
      </c>
      <c r="CY33" s="171" t="s">
        <v>455</v>
      </c>
      <c r="CZ33" s="171" t="s">
        <v>455</v>
      </c>
      <c r="DA33" s="171" t="s">
        <v>455</v>
      </c>
      <c r="DB33" s="171" t="s">
        <v>455</v>
      </c>
      <c r="DC33" s="171" t="s">
        <v>455</v>
      </c>
      <c r="DD33" s="171" t="s">
        <v>455</v>
      </c>
      <c r="DE33" s="171" t="s">
        <v>455</v>
      </c>
      <c r="DF33" s="171" t="s">
        <v>455</v>
      </c>
      <c r="DG33" s="169" t="s">
        <v>455</v>
      </c>
      <c r="DH33" s="173">
        <v>6000</v>
      </c>
      <c r="DI33" s="169" t="s">
        <v>455</v>
      </c>
      <c r="DJ33" s="169" t="s">
        <v>455</v>
      </c>
    </row>
    <row r="34" spans="1:114" x14ac:dyDescent="0.3">
      <c r="A34" s="64" t="s">
        <v>86</v>
      </c>
      <c r="B34" s="62">
        <v>9500</v>
      </c>
      <c r="C34" s="177">
        <v>22800</v>
      </c>
      <c r="D34" s="190">
        <v>9500</v>
      </c>
      <c r="E34" s="190">
        <v>11400</v>
      </c>
      <c r="F34" s="169" t="s">
        <v>455</v>
      </c>
      <c r="G34" s="169" t="s">
        <v>455</v>
      </c>
      <c r="H34" s="169" t="s">
        <v>455</v>
      </c>
      <c r="I34" s="169" t="s">
        <v>455</v>
      </c>
      <c r="J34" s="169" t="s">
        <v>455</v>
      </c>
      <c r="K34" s="169" t="s">
        <v>455</v>
      </c>
      <c r="L34" s="169" t="s">
        <v>455</v>
      </c>
      <c r="M34" s="169" t="s">
        <v>455</v>
      </c>
      <c r="N34" s="169" t="s">
        <v>455</v>
      </c>
      <c r="O34" s="169" t="s">
        <v>455</v>
      </c>
      <c r="P34" s="169" t="s">
        <v>455</v>
      </c>
      <c r="Q34" s="169" t="s">
        <v>455</v>
      </c>
      <c r="R34" s="174">
        <v>5142.8571428571431</v>
      </c>
      <c r="S34" s="170">
        <v>6857.1428571428596</v>
      </c>
      <c r="T34" s="169" t="s">
        <v>455</v>
      </c>
      <c r="U34" s="173">
        <v>5142.8571428571431</v>
      </c>
      <c r="V34" s="169" t="s">
        <v>455</v>
      </c>
      <c r="X34" s="64" t="s">
        <v>86</v>
      </c>
      <c r="Y34" s="62">
        <v>7500</v>
      </c>
      <c r="Z34" s="177">
        <v>6000</v>
      </c>
      <c r="AA34" s="177">
        <v>9000</v>
      </c>
      <c r="AB34" s="177">
        <v>7500</v>
      </c>
      <c r="AC34" s="171" t="s">
        <v>455</v>
      </c>
      <c r="AD34" s="171" t="s">
        <v>455</v>
      </c>
      <c r="AE34" s="171" t="s">
        <v>455</v>
      </c>
      <c r="AF34" s="171" t="s">
        <v>455</v>
      </c>
      <c r="AG34" s="171" t="s">
        <v>455</v>
      </c>
      <c r="AH34" s="171" t="s">
        <v>455</v>
      </c>
      <c r="AI34" s="171" t="s">
        <v>455</v>
      </c>
      <c r="AJ34" s="171" t="s">
        <v>455</v>
      </c>
      <c r="AK34" s="171" t="s">
        <v>455</v>
      </c>
      <c r="AL34" s="171" t="s">
        <v>455</v>
      </c>
      <c r="AM34" s="171" t="s">
        <v>455</v>
      </c>
      <c r="AN34" s="169" t="s">
        <v>455</v>
      </c>
      <c r="AO34" s="173">
        <v>9000</v>
      </c>
      <c r="AP34" s="170">
        <v>9840</v>
      </c>
      <c r="AQ34" s="169" t="s">
        <v>455</v>
      </c>
      <c r="AR34" s="173">
        <v>9000</v>
      </c>
      <c r="AS34" s="169" t="s">
        <v>455</v>
      </c>
      <c r="AU34" s="64" t="s">
        <v>86</v>
      </c>
      <c r="AV34" s="62">
        <v>800</v>
      </c>
      <c r="AW34" s="177">
        <v>2400</v>
      </c>
      <c r="AX34" s="177">
        <v>4000</v>
      </c>
      <c r="AY34" s="177">
        <v>2400</v>
      </c>
      <c r="AZ34" s="171" t="s">
        <v>455</v>
      </c>
      <c r="BA34" s="171" t="s">
        <v>455</v>
      </c>
      <c r="BB34" s="171" t="s">
        <v>455</v>
      </c>
      <c r="BC34" s="171" t="s">
        <v>455</v>
      </c>
      <c r="BD34" s="171" t="s">
        <v>455</v>
      </c>
      <c r="BE34" s="171" t="s">
        <v>455</v>
      </c>
      <c r="BF34" s="171" t="s">
        <v>455</v>
      </c>
      <c r="BG34" s="171" t="s">
        <v>455</v>
      </c>
      <c r="BH34" s="171" t="s">
        <v>455</v>
      </c>
      <c r="BI34" s="171" t="s">
        <v>455</v>
      </c>
      <c r="BJ34" s="171" t="s">
        <v>455</v>
      </c>
      <c r="BK34" s="169" t="s">
        <v>455</v>
      </c>
      <c r="BL34" s="174">
        <v>7200</v>
      </c>
      <c r="BM34" s="170">
        <v>9900</v>
      </c>
      <c r="BN34" s="169" t="s">
        <v>455</v>
      </c>
      <c r="BO34" s="173">
        <v>7200</v>
      </c>
      <c r="BP34" s="169" t="s">
        <v>455</v>
      </c>
      <c r="BR34" s="64" t="s">
        <v>86</v>
      </c>
      <c r="BS34" s="62">
        <v>2600</v>
      </c>
      <c r="BT34" s="177">
        <v>5200</v>
      </c>
      <c r="BU34" s="177">
        <v>2600</v>
      </c>
      <c r="BV34" s="177">
        <v>5200</v>
      </c>
      <c r="BW34" s="171" t="s">
        <v>455</v>
      </c>
      <c r="BX34" s="171" t="s">
        <v>455</v>
      </c>
      <c r="BY34" s="171" t="s">
        <v>455</v>
      </c>
      <c r="BZ34" s="171" t="s">
        <v>455</v>
      </c>
      <c r="CA34" s="171" t="s">
        <v>455</v>
      </c>
      <c r="CB34" s="171" t="s">
        <v>455</v>
      </c>
      <c r="CC34" s="171" t="s">
        <v>455</v>
      </c>
      <c r="CD34" s="171" t="s">
        <v>455</v>
      </c>
      <c r="CE34" s="171" t="s">
        <v>455</v>
      </c>
      <c r="CF34" s="171" t="s">
        <v>455</v>
      </c>
      <c r="CG34" s="171" t="s">
        <v>455</v>
      </c>
      <c r="CH34" s="169" t="s">
        <v>455</v>
      </c>
      <c r="CI34" s="174">
        <v>9000</v>
      </c>
      <c r="CJ34" s="170">
        <v>9750</v>
      </c>
      <c r="CK34" s="169" t="s">
        <v>455</v>
      </c>
      <c r="CL34" s="173">
        <v>9000</v>
      </c>
      <c r="CM34" s="169" t="s">
        <v>455</v>
      </c>
      <c r="CO34" s="64" t="s">
        <v>86</v>
      </c>
      <c r="CP34" s="62">
        <v>1500</v>
      </c>
      <c r="CQ34" s="177">
        <v>3000</v>
      </c>
      <c r="CR34" s="177">
        <v>3600</v>
      </c>
      <c r="CS34" s="177">
        <v>3600</v>
      </c>
      <c r="CT34" s="171" t="s">
        <v>455</v>
      </c>
      <c r="CU34" s="171" t="s">
        <v>455</v>
      </c>
      <c r="CV34" s="171" t="s">
        <v>455</v>
      </c>
      <c r="CW34" s="171" t="s">
        <v>455</v>
      </c>
      <c r="CX34" s="171" t="s">
        <v>455</v>
      </c>
      <c r="CY34" s="171" t="s">
        <v>455</v>
      </c>
      <c r="CZ34" s="171" t="s">
        <v>455</v>
      </c>
      <c r="DA34" s="171" t="s">
        <v>455</v>
      </c>
      <c r="DB34" s="171" t="s">
        <v>455</v>
      </c>
      <c r="DC34" s="171" t="s">
        <v>455</v>
      </c>
      <c r="DD34" s="171" t="s">
        <v>455</v>
      </c>
      <c r="DE34" s="171" t="s">
        <v>455</v>
      </c>
      <c r="DF34" s="173">
        <v>4000</v>
      </c>
      <c r="DG34" s="170">
        <v>4000</v>
      </c>
      <c r="DH34" s="169" t="s">
        <v>455</v>
      </c>
      <c r="DI34" s="173">
        <v>4000</v>
      </c>
      <c r="DJ34" s="169" t="s">
        <v>455</v>
      </c>
    </row>
    <row r="35" spans="1:114" x14ac:dyDescent="0.3">
      <c r="A35" s="64" t="s">
        <v>37</v>
      </c>
      <c r="B35" s="62">
        <v>21714.285714285714</v>
      </c>
      <c r="C35" s="177">
        <v>21714.285714285714</v>
      </c>
      <c r="D35" s="169" t="s">
        <v>455</v>
      </c>
      <c r="E35" s="177">
        <v>15200</v>
      </c>
      <c r="F35" s="169" t="s">
        <v>455</v>
      </c>
      <c r="G35" s="58">
        <v>21714.285714285714</v>
      </c>
      <c r="H35" s="59">
        <v>10857.142857142857</v>
      </c>
      <c r="I35" s="59">
        <v>3428.5714285714284</v>
      </c>
      <c r="J35" s="169" t="s">
        <v>455</v>
      </c>
      <c r="K35" s="57" t="s">
        <v>841</v>
      </c>
      <c r="L35" s="173">
        <v>3428.5714285714284</v>
      </c>
      <c r="M35" s="173">
        <v>5142.8571428571431</v>
      </c>
      <c r="N35" s="169" t="s">
        <v>455</v>
      </c>
      <c r="O35" s="169" t="s">
        <v>455</v>
      </c>
      <c r="P35" s="169" t="s">
        <v>455</v>
      </c>
      <c r="Q35" s="170">
        <v>6857.1428571428569</v>
      </c>
      <c r="R35" s="170">
        <v>6000</v>
      </c>
      <c r="S35" s="169" t="s">
        <v>455</v>
      </c>
      <c r="T35" s="169" t="s">
        <v>455</v>
      </c>
      <c r="U35" s="169" t="s">
        <v>455</v>
      </c>
      <c r="V35" s="169" t="s">
        <v>455</v>
      </c>
      <c r="X35" s="64" t="s">
        <v>37</v>
      </c>
      <c r="Y35" s="62">
        <v>6000</v>
      </c>
      <c r="Z35" s="177">
        <v>6000</v>
      </c>
      <c r="AA35" s="171" t="s">
        <v>455</v>
      </c>
      <c r="AB35" s="177">
        <v>15000</v>
      </c>
      <c r="AC35" s="171" t="s">
        <v>455</v>
      </c>
      <c r="AD35" s="58">
        <v>6000</v>
      </c>
      <c r="AE35" s="59">
        <v>6000</v>
      </c>
      <c r="AF35" s="59">
        <v>6000</v>
      </c>
      <c r="AG35" s="171" t="s">
        <v>455</v>
      </c>
      <c r="AH35" s="172">
        <v>9000</v>
      </c>
      <c r="AI35" s="178">
        <v>9000</v>
      </c>
      <c r="AJ35" s="178">
        <v>12000</v>
      </c>
      <c r="AK35" s="171" t="s">
        <v>455</v>
      </c>
      <c r="AL35" s="171" t="s">
        <v>455</v>
      </c>
      <c r="AM35" s="171" t="s">
        <v>455</v>
      </c>
      <c r="AN35" s="185">
        <v>12000</v>
      </c>
      <c r="AO35" s="173">
        <v>6000</v>
      </c>
      <c r="AP35" s="169" t="s">
        <v>455</v>
      </c>
      <c r="AQ35" s="169" t="s">
        <v>455</v>
      </c>
      <c r="AR35" s="169" t="s">
        <v>455</v>
      </c>
      <c r="AS35" s="169" t="s">
        <v>455</v>
      </c>
      <c r="AU35" s="64" t="s">
        <v>37</v>
      </c>
      <c r="AV35" s="62">
        <v>4800</v>
      </c>
      <c r="AW35" s="177">
        <v>4800</v>
      </c>
      <c r="AX35" s="171" t="s">
        <v>455</v>
      </c>
      <c r="AY35" s="177">
        <v>4800</v>
      </c>
      <c r="AZ35" s="171" t="s">
        <v>455</v>
      </c>
      <c r="BA35" s="58">
        <v>4000</v>
      </c>
      <c r="BB35" s="35">
        <v>4000</v>
      </c>
      <c r="BC35" s="59">
        <v>9000</v>
      </c>
      <c r="BD35" s="171" t="s">
        <v>455</v>
      </c>
      <c r="BE35" s="172">
        <v>9000</v>
      </c>
      <c r="BF35" s="178">
        <v>9000</v>
      </c>
      <c r="BG35" s="178">
        <v>9000</v>
      </c>
      <c r="BH35" s="171" t="s">
        <v>455</v>
      </c>
      <c r="BI35" s="171" t="s">
        <v>455</v>
      </c>
      <c r="BJ35" s="171" t="s">
        <v>455</v>
      </c>
      <c r="BK35" s="170">
        <v>9000</v>
      </c>
      <c r="BL35" s="170">
        <v>9000</v>
      </c>
      <c r="BM35" s="169" t="s">
        <v>455</v>
      </c>
      <c r="BN35" s="169" t="s">
        <v>455</v>
      </c>
      <c r="BO35" s="169" t="s">
        <v>455</v>
      </c>
      <c r="BP35" s="169" t="s">
        <v>455</v>
      </c>
      <c r="BR35" s="64" t="s">
        <v>37</v>
      </c>
      <c r="BS35" s="62">
        <v>7800</v>
      </c>
      <c r="BT35" s="177">
        <v>7150</v>
      </c>
      <c r="BU35" s="171" t="s">
        <v>455</v>
      </c>
      <c r="BV35" s="177">
        <v>7150</v>
      </c>
      <c r="BW35" s="171" t="s">
        <v>455</v>
      </c>
      <c r="BX35" s="58">
        <v>5200</v>
      </c>
      <c r="BY35" s="35">
        <v>6500</v>
      </c>
      <c r="BZ35" s="59">
        <v>7500</v>
      </c>
      <c r="CA35" s="171" t="s">
        <v>455</v>
      </c>
      <c r="CB35" s="172">
        <v>6000</v>
      </c>
      <c r="CC35" s="178">
        <v>7500</v>
      </c>
      <c r="CD35" s="178">
        <v>7500</v>
      </c>
      <c r="CE35" s="171" t="s">
        <v>455</v>
      </c>
      <c r="CF35" s="171" t="s">
        <v>455</v>
      </c>
      <c r="CG35" s="171" t="s">
        <v>455</v>
      </c>
      <c r="CH35" s="174">
        <v>18000</v>
      </c>
      <c r="CI35" s="173">
        <v>15000</v>
      </c>
      <c r="CJ35" s="169" t="s">
        <v>455</v>
      </c>
      <c r="CK35" s="169" t="s">
        <v>455</v>
      </c>
      <c r="CL35" s="169" t="s">
        <v>455</v>
      </c>
      <c r="CM35" s="169" t="s">
        <v>455</v>
      </c>
      <c r="CO35" s="64" t="s">
        <v>37</v>
      </c>
      <c r="CP35" s="62">
        <v>10000</v>
      </c>
      <c r="CQ35" s="177">
        <v>10000</v>
      </c>
      <c r="CR35" s="171" t="s">
        <v>455</v>
      </c>
      <c r="CS35" s="177">
        <v>7200</v>
      </c>
      <c r="CT35" s="171" t="s">
        <v>455</v>
      </c>
      <c r="CU35" s="58">
        <v>4000</v>
      </c>
      <c r="CV35" s="35">
        <v>8000</v>
      </c>
      <c r="CW35" s="59">
        <v>8000</v>
      </c>
      <c r="CX35" s="171" t="s">
        <v>455</v>
      </c>
      <c r="CY35" s="57" t="s">
        <v>841</v>
      </c>
      <c r="CZ35" s="178">
        <v>8000</v>
      </c>
      <c r="DA35" s="178">
        <v>8000</v>
      </c>
      <c r="DB35" s="171" t="s">
        <v>455</v>
      </c>
      <c r="DC35" s="171" t="s">
        <v>455</v>
      </c>
      <c r="DD35" s="171" t="s">
        <v>455</v>
      </c>
      <c r="DE35" s="185">
        <v>5000</v>
      </c>
      <c r="DF35" s="173">
        <v>8000</v>
      </c>
      <c r="DG35" s="169" t="s">
        <v>455</v>
      </c>
      <c r="DH35" s="169" t="s">
        <v>455</v>
      </c>
      <c r="DI35" s="169" t="s">
        <v>455</v>
      </c>
      <c r="DJ35" s="169" t="s">
        <v>455</v>
      </c>
    </row>
    <row r="36" spans="1:114" ht="14.5" thickBot="1" x14ac:dyDescent="0.35">
      <c r="A36" s="64" t="s">
        <v>441</v>
      </c>
      <c r="B36" s="290" t="s">
        <v>455</v>
      </c>
      <c r="C36" s="290" t="s">
        <v>455</v>
      </c>
      <c r="D36" s="290" t="s">
        <v>455</v>
      </c>
      <c r="E36" s="290" t="s">
        <v>455</v>
      </c>
      <c r="F36" s="290" t="s">
        <v>455</v>
      </c>
      <c r="G36" s="68">
        <v>3800</v>
      </c>
      <c r="H36" s="70">
        <v>3800</v>
      </c>
      <c r="I36" s="70">
        <v>1200</v>
      </c>
      <c r="J36" s="70">
        <v>1800</v>
      </c>
      <c r="K36" s="70">
        <v>2400</v>
      </c>
      <c r="L36" s="70">
        <v>7999.8857142857141</v>
      </c>
      <c r="M36" s="70">
        <v>11451.428571428571</v>
      </c>
      <c r="N36" s="70">
        <v>8571.4285714285706</v>
      </c>
      <c r="O36" s="291" t="s">
        <v>841</v>
      </c>
      <c r="P36" s="186">
        <v>8022.8571428571431</v>
      </c>
      <c r="Q36" s="186">
        <v>7999.8857142857141</v>
      </c>
      <c r="R36" s="215">
        <v>6000</v>
      </c>
      <c r="S36" s="215">
        <v>3017.1428571428601</v>
      </c>
      <c r="T36" s="215">
        <v>4491.4285714285716</v>
      </c>
      <c r="U36" s="291">
        <v>5142.8571428571431</v>
      </c>
      <c r="V36" s="290" t="s">
        <v>455</v>
      </c>
      <c r="X36" s="326" t="s">
        <v>441</v>
      </c>
      <c r="Y36" s="216" t="s">
        <v>455</v>
      </c>
      <c r="Z36" s="216" t="s">
        <v>455</v>
      </c>
      <c r="AA36" s="216" t="s">
        <v>455</v>
      </c>
      <c r="AB36" s="216" t="s">
        <v>455</v>
      </c>
      <c r="AC36" s="216" t="s">
        <v>455</v>
      </c>
      <c r="AD36" s="68">
        <v>21426</v>
      </c>
      <c r="AE36" s="70">
        <v>8340</v>
      </c>
      <c r="AF36" s="70">
        <v>9999.99999999996</v>
      </c>
      <c r="AG36" s="70">
        <v>11250</v>
      </c>
      <c r="AH36" s="70">
        <v>10000.200000000001</v>
      </c>
      <c r="AI36" s="70">
        <v>11250</v>
      </c>
      <c r="AJ36" s="70">
        <v>11280</v>
      </c>
      <c r="AK36" s="70">
        <v>12540</v>
      </c>
      <c r="AL36" s="193">
        <v>10020</v>
      </c>
      <c r="AM36" s="193">
        <v>10020</v>
      </c>
      <c r="AN36" s="193">
        <v>11250</v>
      </c>
      <c r="AO36" s="215">
        <v>10020</v>
      </c>
      <c r="AP36" s="215">
        <v>8760</v>
      </c>
      <c r="AQ36" s="215">
        <v>10020</v>
      </c>
      <c r="AR36" s="215">
        <v>8760</v>
      </c>
      <c r="AS36" s="290" t="s">
        <v>455</v>
      </c>
      <c r="AU36" s="326" t="s">
        <v>441</v>
      </c>
      <c r="AV36" s="327" t="s">
        <v>455</v>
      </c>
      <c r="AW36" s="327" t="s">
        <v>455</v>
      </c>
      <c r="AX36" s="327" t="s">
        <v>455</v>
      </c>
      <c r="AY36" s="327" t="s">
        <v>455</v>
      </c>
      <c r="AZ36" s="327" t="s">
        <v>455</v>
      </c>
      <c r="BA36" s="328">
        <v>2579.1999999999998</v>
      </c>
      <c r="BB36" s="329">
        <v>4000</v>
      </c>
      <c r="BC36" s="77">
        <v>5581.730769230754</v>
      </c>
      <c r="BD36" s="77">
        <v>9900</v>
      </c>
      <c r="BE36" s="77">
        <v>5806.44</v>
      </c>
      <c r="BF36" s="77">
        <v>3600</v>
      </c>
      <c r="BG36" s="77">
        <v>2700</v>
      </c>
      <c r="BH36" s="330">
        <v>10800</v>
      </c>
      <c r="BI36" s="192">
        <v>1800</v>
      </c>
      <c r="BJ36" s="192">
        <v>3600</v>
      </c>
      <c r="BK36" s="331">
        <v>3600</v>
      </c>
      <c r="BL36" s="332">
        <v>3600</v>
      </c>
      <c r="BM36" s="332">
        <v>3600</v>
      </c>
      <c r="BN36" s="333">
        <v>9000</v>
      </c>
      <c r="BO36" s="332">
        <v>3600</v>
      </c>
      <c r="BP36" s="169" t="s">
        <v>455</v>
      </c>
      <c r="BR36" s="326" t="s">
        <v>441</v>
      </c>
      <c r="BS36" s="216" t="s">
        <v>455</v>
      </c>
      <c r="BT36" s="216" t="s">
        <v>455</v>
      </c>
      <c r="BU36" s="216" t="s">
        <v>455</v>
      </c>
      <c r="BV36" s="216" t="s">
        <v>455</v>
      </c>
      <c r="BW36" s="216" t="s">
        <v>455</v>
      </c>
      <c r="BX36" s="68">
        <v>13000</v>
      </c>
      <c r="BY36" s="36">
        <v>14144</v>
      </c>
      <c r="BZ36" s="70">
        <v>15000</v>
      </c>
      <c r="CA36" s="70">
        <v>22500</v>
      </c>
      <c r="CB36" s="70">
        <v>15000</v>
      </c>
      <c r="CC36" s="70">
        <v>5250</v>
      </c>
      <c r="CD36" s="70">
        <v>5250</v>
      </c>
      <c r="CE36" s="70">
        <v>5250</v>
      </c>
      <c r="CF36" s="193">
        <v>3750</v>
      </c>
      <c r="CG36" s="193">
        <v>4500</v>
      </c>
      <c r="CH36" s="186">
        <v>5250</v>
      </c>
      <c r="CI36" s="215">
        <v>3750</v>
      </c>
      <c r="CJ36" s="215">
        <v>4500</v>
      </c>
      <c r="CK36" s="215">
        <v>4500</v>
      </c>
      <c r="CL36" s="215">
        <v>5250</v>
      </c>
      <c r="CM36" s="290" t="s">
        <v>455</v>
      </c>
      <c r="CO36" s="326" t="s">
        <v>441</v>
      </c>
      <c r="CP36" s="327" t="s">
        <v>455</v>
      </c>
      <c r="CQ36" s="327" t="s">
        <v>455</v>
      </c>
      <c r="CR36" s="327" t="s">
        <v>455</v>
      </c>
      <c r="CS36" s="327" t="s">
        <v>455</v>
      </c>
      <c r="CT36" s="327" t="s">
        <v>455</v>
      </c>
      <c r="CU36" s="328">
        <v>12000</v>
      </c>
      <c r="CV36" s="329">
        <v>8760</v>
      </c>
      <c r="CW36" s="77">
        <v>2750</v>
      </c>
      <c r="CX36" s="330">
        <v>5640</v>
      </c>
      <c r="CY36" s="77">
        <v>4000</v>
      </c>
      <c r="CZ36" s="77">
        <v>4000</v>
      </c>
      <c r="DA36" s="77">
        <v>4000</v>
      </c>
      <c r="DB36" s="77">
        <v>3760</v>
      </c>
      <c r="DC36" s="192">
        <v>4000</v>
      </c>
      <c r="DD36" s="192">
        <v>3760</v>
      </c>
      <c r="DE36" s="192">
        <v>3250</v>
      </c>
      <c r="DF36" s="332">
        <v>2520</v>
      </c>
      <c r="DG36" s="332">
        <v>2520</v>
      </c>
      <c r="DH36" s="332">
        <v>2520</v>
      </c>
      <c r="DI36" s="332">
        <v>1760</v>
      </c>
      <c r="DJ36" s="336" t="s">
        <v>455</v>
      </c>
    </row>
    <row r="37" spans="1:114" ht="14.5" thickBot="1" x14ac:dyDescent="0.35">
      <c r="A37" s="335" t="s">
        <v>468</v>
      </c>
      <c r="B37" s="292">
        <v>18592.857142857145</v>
      </c>
      <c r="C37" s="292">
        <v>21714.285714285714</v>
      </c>
      <c r="D37" s="292">
        <v>15634.285714285714</v>
      </c>
      <c r="E37" s="292">
        <v>15200</v>
      </c>
      <c r="F37" s="292">
        <v>13707.142857142857</v>
      </c>
      <c r="G37" s="292">
        <v>21714.285714285714</v>
      </c>
      <c r="H37" s="292">
        <v>10857.142857142857</v>
      </c>
      <c r="I37" s="292">
        <v>5262.8571428571431</v>
      </c>
      <c r="J37" s="334">
        <v>7714.2857142857147</v>
      </c>
      <c r="K37" s="334">
        <v>3428.5714285714284</v>
      </c>
      <c r="L37" s="334">
        <v>8200</v>
      </c>
      <c r="M37" s="123">
        <v>7200</v>
      </c>
      <c r="N37" s="123">
        <v>7817</v>
      </c>
      <c r="O37" s="123">
        <v>6857.1428571428569</v>
      </c>
      <c r="P37" s="123">
        <v>8022.8571428571431</v>
      </c>
      <c r="Q37" s="123">
        <v>6857.1428571428569</v>
      </c>
      <c r="R37" s="123">
        <v>6000</v>
      </c>
      <c r="S37" s="123">
        <v>6857.1428571428596</v>
      </c>
      <c r="T37" s="123">
        <v>5142.8571428571431</v>
      </c>
      <c r="U37" s="123">
        <v>5142.8571428571431</v>
      </c>
      <c r="V37" s="123">
        <v>6000</v>
      </c>
      <c r="X37" s="301" t="s">
        <v>468</v>
      </c>
      <c r="Y37" s="91">
        <v>12000</v>
      </c>
      <c r="Z37" s="91">
        <v>6000</v>
      </c>
      <c r="AA37" s="91">
        <v>9000</v>
      </c>
      <c r="AB37" s="91">
        <v>15000</v>
      </c>
      <c r="AC37" s="91">
        <v>7500</v>
      </c>
      <c r="AD37" s="91">
        <v>15000</v>
      </c>
      <c r="AE37" s="91">
        <v>9000</v>
      </c>
      <c r="AF37" s="91">
        <v>10020</v>
      </c>
      <c r="AG37" s="94">
        <v>11250</v>
      </c>
      <c r="AH37" s="94">
        <v>9000</v>
      </c>
      <c r="AI37" s="94">
        <v>10779.45</v>
      </c>
      <c r="AJ37" s="123">
        <v>12000</v>
      </c>
      <c r="AK37" s="123">
        <v>13800</v>
      </c>
      <c r="AL37" s="123">
        <v>15000</v>
      </c>
      <c r="AM37" s="123">
        <v>11250</v>
      </c>
      <c r="AN37" s="123">
        <v>12000</v>
      </c>
      <c r="AO37" s="123">
        <v>9000</v>
      </c>
      <c r="AP37" s="123">
        <v>9840</v>
      </c>
      <c r="AQ37" s="123">
        <v>9000</v>
      </c>
      <c r="AR37" s="123">
        <v>9000</v>
      </c>
      <c r="AS37" s="123">
        <v>6885</v>
      </c>
      <c r="AU37" s="37" t="s">
        <v>468</v>
      </c>
      <c r="AV37" s="38">
        <v>4800</v>
      </c>
      <c r="AW37" s="38">
        <v>4400</v>
      </c>
      <c r="AX37" s="38">
        <v>4000</v>
      </c>
      <c r="AY37" s="38">
        <v>4000</v>
      </c>
      <c r="AZ37" s="38">
        <v>3600</v>
      </c>
      <c r="BA37" s="38">
        <v>4000</v>
      </c>
      <c r="BB37" s="38">
        <v>4000</v>
      </c>
      <c r="BC37" s="95">
        <v>11250</v>
      </c>
      <c r="BD37" s="38">
        <v>9900</v>
      </c>
      <c r="BE37" s="71">
        <v>7200</v>
      </c>
      <c r="BF37" s="94">
        <v>9000</v>
      </c>
      <c r="BG37" s="123">
        <v>9000</v>
      </c>
      <c r="BH37" s="195">
        <v>10800</v>
      </c>
      <c r="BI37" s="196">
        <v>8100</v>
      </c>
      <c r="BJ37" s="196">
        <v>10800</v>
      </c>
      <c r="BK37" s="123">
        <v>9000</v>
      </c>
      <c r="BL37" s="123">
        <v>9000</v>
      </c>
      <c r="BM37" s="123">
        <v>9900</v>
      </c>
      <c r="BN37" s="123">
        <v>9000</v>
      </c>
      <c r="BO37" s="123">
        <v>9000</v>
      </c>
      <c r="BP37" s="123">
        <v>9900</v>
      </c>
      <c r="BR37" s="301" t="s">
        <v>468</v>
      </c>
      <c r="BS37" s="91">
        <v>7800</v>
      </c>
      <c r="BT37" s="91">
        <v>6500</v>
      </c>
      <c r="BU37" s="91">
        <v>6500</v>
      </c>
      <c r="BV37" s="91">
        <v>5200</v>
      </c>
      <c r="BW37" s="91">
        <v>7800</v>
      </c>
      <c r="BX37" s="91">
        <v>7800</v>
      </c>
      <c r="BY37" s="91">
        <v>6500</v>
      </c>
      <c r="BZ37" s="94">
        <v>9000</v>
      </c>
      <c r="CA37" s="91">
        <v>7500</v>
      </c>
      <c r="CB37" s="94">
        <v>9750</v>
      </c>
      <c r="CC37" s="94">
        <v>9375</v>
      </c>
      <c r="CD37" s="123">
        <v>9000</v>
      </c>
      <c r="CE37" s="123">
        <v>12000</v>
      </c>
      <c r="CF37" s="123">
        <v>10125</v>
      </c>
      <c r="CG37" s="123">
        <v>9945</v>
      </c>
      <c r="CH37" s="123">
        <v>10500</v>
      </c>
      <c r="CI37" s="123">
        <v>10125</v>
      </c>
      <c r="CJ37" s="123">
        <v>9750</v>
      </c>
      <c r="CK37" s="123">
        <v>8250</v>
      </c>
      <c r="CL37" s="123">
        <v>9000</v>
      </c>
      <c r="CM37" s="123">
        <v>9000</v>
      </c>
      <c r="CO37" s="301" t="s">
        <v>468</v>
      </c>
      <c r="CP37" s="38">
        <v>4000</v>
      </c>
      <c r="CQ37" s="38">
        <v>5000</v>
      </c>
      <c r="CR37" s="38">
        <v>4240</v>
      </c>
      <c r="CS37" s="38">
        <v>4504</v>
      </c>
      <c r="CT37" s="38">
        <v>6000</v>
      </c>
      <c r="CU37" s="38">
        <v>5000</v>
      </c>
      <c r="CV37" s="38">
        <v>8000</v>
      </c>
      <c r="CW37" s="71">
        <v>6000</v>
      </c>
      <c r="CX37" s="91">
        <v>5625</v>
      </c>
      <c r="CY37" s="71">
        <v>5400</v>
      </c>
      <c r="CZ37" s="94">
        <v>6000</v>
      </c>
      <c r="DA37" s="123">
        <v>8000</v>
      </c>
      <c r="DB37" s="195">
        <v>6000</v>
      </c>
      <c r="DC37" s="196">
        <v>6600</v>
      </c>
      <c r="DD37" s="196">
        <v>4760</v>
      </c>
      <c r="DE37" s="123">
        <v>5000</v>
      </c>
      <c r="DF37" s="123">
        <v>4000</v>
      </c>
      <c r="DG37" s="123">
        <v>4000</v>
      </c>
      <c r="DH37" s="123">
        <v>4000</v>
      </c>
      <c r="DI37" s="123">
        <v>4000</v>
      </c>
      <c r="DJ37" s="123">
        <v>5500</v>
      </c>
    </row>
    <row r="40" spans="1:114" ht="39" x14ac:dyDescent="0.3">
      <c r="A40" s="30" t="s">
        <v>447</v>
      </c>
      <c r="B40" s="30" t="s">
        <v>452</v>
      </c>
      <c r="C40" s="30" t="s">
        <v>453</v>
      </c>
      <c r="D40" s="30" t="s">
        <v>454</v>
      </c>
      <c r="E40" s="30" t="s">
        <v>465</v>
      </c>
      <c r="F40" s="30" t="s">
        <v>466</v>
      </c>
      <c r="G40" s="67" t="s">
        <v>467</v>
      </c>
      <c r="H40" s="30" t="s">
        <v>511</v>
      </c>
      <c r="I40" s="30" t="s">
        <v>512</v>
      </c>
      <c r="J40" s="293" t="s">
        <v>838</v>
      </c>
      <c r="K40" s="30" t="s">
        <v>912</v>
      </c>
      <c r="L40" s="293" t="s">
        <v>953</v>
      </c>
      <c r="M40" s="30" t="s">
        <v>987</v>
      </c>
      <c r="N40" s="293" t="s">
        <v>988</v>
      </c>
      <c r="O40" s="30" t="s">
        <v>989</v>
      </c>
      <c r="P40" s="293" t="s">
        <v>988</v>
      </c>
      <c r="Q40" s="30" t="s">
        <v>990</v>
      </c>
      <c r="R40" s="30" t="s">
        <v>991</v>
      </c>
      <c r="S40" s="30" t="s">
        <v>992</v>
      </c>
      <c r="T40" s="30" t="s">
        <v>993</v>
      </c>
      <c r="U40" s="30" t="s">
        <v>994</v>
      </c>
      <c r="V40" s="107" t="s">
        <v>1497</v>
      </c>
      <c r="X40" s="30" t="s">
        <v>447</v>
      </c>
      <c r="Y40" s="30" t="s">
        <v>452</v>
      </c>
      <c r="Z40" s="30" t="s">
        <v>453</v>
      </c>
      <c r="AA40" s="30" t="s">
        <v>454</v>
      </c>
      <c r="AB40" s="30" t="s">
        <v>465</v>
      </c>
      <c r="AC40" s="30" t="s">
        <v>466</v>
      </c>
      <c r="AD40" s="67" t="s">
        <v>467</v>
      </c>
      <c r="AE40" s="78" t="s">
        <v>511</v>
      </c>
      <c r="AF40" s="78" t="s">
        <v>512</v>
      </c>
      <c r="AG40" s="107" t="s">
        <v>838</v>
      </c>
      <c r="AH40" s="78" t="s">
        <v>912</v>
      </c>
      <c r="AI40" s="107" t="s">
        <v>953</v>
      </c>
      <c r="AJ40" s="78" t="s">
        <v>987</v>
      </c>
      <c r="AK40" s="107" t="s">
        <v>988</v>
      </c>
      <c r="AL40" s="78" t="s">
        <v>989</v>
      </c>
      <c r="AM40" s="107" t="s">
        <v>995</v>
      </c>
      <c r="AN40" s="78" t="s">
        <v>990</v>
      </c>
      <c r="AO40" s="78" t="s">
        <v>991</v>
      </c>
      <c r="AP40" s="78" t="s">
        <v>992</v>
      </c>
      <c r="AQ40" s="78" t="s">
        <v>996</v>
      </c>
      <c r="AR40" s="78" t="s">
        <v>994</v>
      </c>
      <c r="AS40" s="107" t="s">
        <v>1497</v>
      </c>
      <c r="AU40" s="30" t="s">
        <v>447</v>
      </c>
      <c r="AV40" s="30" t="s">
        <v>452</v>
      </c>
      <c r="AW40" s="30" t="s">
        <v>453</v>
      </c>
      <c r="AX40" s="30" t="s">
        <v>454</v>
      </c>
      <c r="AY40" s="30" t="s">
        <v>465</v>
      </c>
      <c r="AZ40" s="30" t="s">
        <v>466</v>
      </c>
      <c r="BA40" s="67" t="s">
        <v>467</v>
      </c>
      <c r="BB40" s="78" t="s">
        <v>511</v>
      </c>
      <c r="BC40" s="78" t="s">
        <v>512</v>
      </c>
      <c r="BD40" s="107" t="s">
        <v>838</v>
      </c>
      <c r="BE40" s="78" t="s">
        <v>912</v>
      </c>
      <c r="BF40" s="107" t="s">
        <v>953</v>
      </c>
      <c r="BG40" s="78" t="s">
        <v>987</v>
      </c>
      <c r="BH40" s="107" t="s">
        <v>988</v>
      </c>
      <c r="BI40" s="78" t="s">
        <v>989</v>
      </c>
      <c r="BJ40" s="107" t="s">
        <v>995</v>
      </c>
      <c r="BK40" s="78" t="s">
        <v>990</v>
      </c>
      <c r="BL40" s="78" t="s">
        <v>991</v>
      </c>
      <c r="BM40" s="78" t="s">
        <v>992</v>
      </c>
      <c r="BN40" s="78" t="s">
        <v>996</v>
      </c>
      <c r="BO40" s="78" t="s">
        <v>994</v>
      </c>
      <c r="BP40" s="107" t="s">
        <v>1497</v>
      </c>
      <c r="BR40" s="30" t="s">
        <v>447</v>
      </c>
      <c r="BS40" s="30" t="s">
        <v>452</v>
      </c>
      <c r="BT40" s="30" t="s">
        <v>453</v>
      </c>
      <c r="BU40" s="30" t="s">
        <v>454</v>
      </c>
      <c r="BV40" s="30" t="s">
        <v>465</v>
      </c>
      <c r="BW40" s="30" t="s">
        <v>466</v>
      </c>
      <c r="BX40" s="67" t="s">
        <v>467</v>
      </c>
      <c r="BY40" s="78" t="s">
        <v>511</v>
      </c>
      <c r="BZ40" s="78" t="s">
        <v>512</v>
      </c>
      <c r="CA40" s="107" t="s">
        <v>838</v>
      </c>
      <c r="CB40" s="78" t="s">
        <v>912</v>
      </c>
      <c r="CC40" s="107" t="s">
        <v>953</v>
      </c>
      <c r="CD40" s="78" t="s">
        <v>987</v>
      </c>
      <c r="CE40" s="107" t="s">
        <v>988</v>
      </c>
      <c r="CF40" s="78" t="s">
        <v>989</v>
      </c>
      <c r="CG40" s="107" t="s">
        <v>995</v>
      </c>
      <c r="CH40" s="78" t="s">
        <v>990</v>
      </c>
      <c r="CI40" s="78" t="s">
        <v>991</v>
      </c>
      <c r="CJ40" s="78" t="s">
        <v>992</v>
      </c>
      <c r="CK40" s="78" t="s">
        <v>996</v>
      </c>
      <c r="CL40" s="78" t="s">
        <v>994</v>
      </c>
      <c r="CM40" s="107" t="s">
        <v>1497</v>
      </c>
      <c r="CO40" s="30" t="s">
        <v>447</v>
      </c>
      <c r="CP40" s="30" t="s">
        <v>452</v>
      </c>
      <c r="CQ40" s="30" t="s">
        <v>453</v>
      </c>
      <c r="CR40" s="30" t="s">
        <v>454</v>
      </c>
      <c r="CS40" s="30" t="s">
        <v>465</v>
      </c>
      <c r="CT40" s="30" t="s">
        <v>466</v>
      </c>
      <c r="CU40" s="67" t="s">
        <v>467</v>
      </c>
      <c r="CV40" s="78" t="s">
        <v>511</v>
      </c>
      <c r="CW40" s="78" t="s">
        <v>512</v>
      </c>
      <c r="CX40" s="107" t="s">
        <v>838</v>
      </c>
      <c r="CY40" s="78" t="s">
        <v>912</v>
      </c>
      <c r="CZ40" s="107" t="s">
        <v>953</v>
      </c>
      <c r="DA40" s="78" t="s">
        <v>987</v>
      </c>
      <c r="DB40" s="107" t="s">
        <v>988</v>
      </c>
      <c r="DC40" s="78" t="s">
        <v>989</v>
      </c>
      <c r="DD40" s="107" t="s">
        <v>995</v>
      </c>
      <c r="DE40" s="78" t="s">
        <v>990</v>
      </c>
      <c r="DF40" s="78" t="s">
        <v>991</v>
      </c>
      <c r="DG40" s="78" t="s">
        <v>992</v>
      </c>
      <c r="DH40" s="78" t="s">
        <v>996</v>
      </c>
      <c r="DI40" s="78" t="s">
        <v>994</v>
      </c>
      <c r="DJ40" s="107" t="s">
        <v>1497</v>
      </c>
    </row>
    <row r="41" spans="1:114" x14ac:dyDescent="0.3">
      <c r="A41" s="317" t="s">
        <v>205</v>
      </c>
      <c r="B41" s="302"/>
      <c r="C41" s="302"/>
      <c r="D41" s="302"/>
      <c r="E41" s="302"/>
      <c r="F41" s="302"/>
      <c r="G41" s="303" t="s">
        <v>507</v>
      </c>
      <c r="H41" s="303" t="s">
        <v>507</v>
      </c>
      <c r="I41" s="303">
        <v>0.46103896103896114</v>
      </c>
      <c r="J41" s="303" t="s">
        <v>507</v>
      </c>
      <c r="K41" s="303" t="s">
        <v>507</v>
      </c>
      <c r="L41" s="303" t="s">
        <v>507</v>
      </c>
      <c r="M41" s="303" t="s">
        <v>507</v>
      </c>
      <c r="N41" s="303"/>
      <c r="O41" s="303" t="s">
        <v>507</v>
      </c>
      <c r="P41" s="303" t="s">
        <v>507</v>
      </c>
      <c r="Q41" s="303">
        <v>-0.14529914529914534</v>
      </c>
      <c r="R41" s="303">
        <v>-0.125</v>
      </c>
      <c r="S41" s="303">
        <v>0.14285714285714324</v>
      </c>
      <c r="T41" s="303">
        <v>-0.25000000000000022</v>
      </c>
      <c r="U41" s="303">
        <v>0</v>
      </c>
      <c r="V41" s="304">
        <f>(V10/U10)-1</f>
        <v>0.16666666666666652</v>
      </c>
      <c r="X41" s="309" t="s">
        <v>205</v>
      </c>
      <c r="Y41" s="198"/>
      <c r="Z41" s="198"/>
      <c r="AA41" s="198"/>
      <c r="AB41" s="198"/>
      <c r="AC41" s="198"/>
      <c r="AD41" s="199" t="s">
        <v>507</v>
      </c>
      <c r="AE41" s="199" t="s">
        <v>507</v>
      </c>
      <c r="AF41" s="199">
        <v>-0.66664999999999996</v>
      </c>
      <c r="AG41" s="199">
        <v>0.31993400329983501</v>
      </c>
      <c r="AH41" s="199">
        <v>-0.23863636363636365</v>
      </c>
      <c r="AI41" s="199">
        <v>0.25373134328358216</v>
      </c>
      <c r="AJ41" s="199">
        <v>0.39285714285714279</v>
      </c>
      <c r="AK41" s="199">
        <v>0</v>
      </c>
      <c r="AL41" s="199">
        <v>-0.28205128205128205</v>
      </c>
      <c r="AM41" s="199">
        <v>-0.28205128205128205</v>
      </c>
      <c r="AN41" s="199">
        <v>0.58726190476190498</v>
      </c>
      <c r="AO41" s="199">
        <v>-0.12247806195154887</v>
      </c>
      <c r="AP41" s="199">
        <v>-0.29059829059829057</v>
      </c>
      <c r="AQ41" s="199">
        <v>-0.19277108433734935</v>
      </c>
      <c r="AR41" s="199">
        <v>0</v>
      </c>
      <c r="AS41" s="307">
        <f>(AS10/AR10)-1</f>
        <v>0.11940298507462677</v>
      </c>
      <c r="AU41" s="309" t="s">
        <v>205</v>
      </c>
      <c r="AV41" s="198"/>
      <c r="AW41" s="198"/>
      <c r="AX41" s="198"/>
      <c r="AY41" s="198"/>
      <c r="AZ41" s="198"/>
      <c r="BA41" s="199" t="s">
        <v>507</v>
      </c>
      <c r="BB41" s="199" t="s">
        <v>507</v>
      </c>
      <c r="BC41" s="199">
        <v>-0.5714285714285714</v>
      </c>
      <c r="BD41" s="199">
        <v>0</v>
      </c>
      <c r="BE41" s="199">
        <v>-6.6666666666666652E-2</v>
      </c>
      <c r="BF41" s="199">
        <v>7.1428571428571397E-2</v>
      </c>
      <c r="BG41" s="199">
        <v>-0.46666666666666667</v>
      </c>
      <c r="BH41" s="199">
        <v>0.875</v>
      </c>
      <c r="BI41" s="199">
        <v>-0.33333333333333337</v>
      </c>
      <c r="BJ41" s="199">
        <v>0.25</v>
      </c>
      <c r="BK41" s="199">
        <v>0.5</v>
      </c>
      <c r="BL41" s="199">
        <v>0</v>
      </c>
      <c r="BM41" s="199">
        <v>0</v>
      </c>
      <c r="BN41" s="199">
        <v>0</v>
      </c>
      <c r="BO41" s="199">
        <v>0</v>
      </c>
      <c r="BP41" s="307">
        <f>(BP10/BO10)-1</f>
        <v>1</v>
      </c>
      <c r="BR41" s="309" t="s">
        <v>205</v>
      </c>
      <c r="BS41" s="200"/>
      <c r="BT41" s="200"/>
      <c r="BU41" s="200"/>
      <c r="BV41" s="200"/>
      <c r="BW41" s="200"/>
      <c r="BX41" s="31" t="s">
        <v>507</v>
      </c>
      <c r="BY41" s="31" t="s">
        <v>507</v>
      </c>
      <c r="BZ41" s="31">
        <v>-9.9999999999999978E-2</v>
      </c>
      <c r="CA41" s="31">
        <v>0.11111111111111116</v>
      </c>
      <c r="CB41" s="31">
        <v>-0.19999999999999996</v>
      </c>
      <c r="CC41" s="31">
        <v>0.25</v>
      </c>
      <c r="CD41" s="31">
        <v>0</v>
      </c>
      <c r="CE41" s="31">
        <v>0</v>
      </c>
      <c r="CF41" s="31" t="s">
        <v>507</v>
      </c>
      <c r="CG41" s="31" t="s">
        <v>507</v>
      </c>
      <c r="CH41" s="31" t="s">
        <v>507</v>
      </c>
      <c r="CI41" s="31">
        <v>-0.33333333333333337</v>
      </c>
      <c r="CJ41" s="31">
        <v>9.375E-2</v>
      </c>
      <c r="CK41" s="31">
        <v>-0.4285714285714286</v>
      </c>
      <c r="CL41" s="199">
        <v>-0.248</v>
      </c>
      <c r="CM41" s="307">
        <f>(CM10/CL10)-1</f>
        <v>-0.46808510638297873</v>
      </c>
      <c r="CO41" s="309" t="s">
        <v>205</v>
      </c>
      <c r="CP41" s="31"/>
      <c r="CQ41" s="31"/>
      <c r="CR41" s="31"/>
      <c r="CS41" s="31"/>
      <c r="CT41" s="31"/>
      <c r="CU41" s="31" t="s">
        <v>507</v>
      </c>
      <c r="CV41" s="31" t="s">
        <v>507</v>
      </c>
      <c r="CW41" s="31">
        <v>-0.125</v>
      </c>
      <c r="CX41" s="31">
        <v>0.14285714285714279</v>
      </c>
      <c r="CY41" s="31">
        <v>-0.12</v>
      </c>
      <c r="CZ41" s="31">
        <v>0.13636363636363646</v>
      </c>
      <c r="DA41" s="31">
        <v>0</v>
      </c>
      <c r="DB41" s="31">
        <v>0</v>
      </c>
      <c r="DC41" s="31">
        <v>-0.2466666666666667</v>
      </c>
      <c r="DD41" s="31">
        <v>-0.2466666666666667</v>
      </c>
      <c r="DE41" s="31">
        <v>-0.17035398230088494</v>
      </c>
      <c r="DF41" s="31">
        <v>-0.19999999999999996</v>
      </c>
      <c r="DG41" s="31">
        <v>0</v>
      </c>
      <c r="DH41" s="31">
        <v>0.25333333333333341</v>
      </c>
      <c r="DI41" s="199">
        <v>-0.2021276595744681</v>
      </c>
      <c r="DJ41" s="307">
        <f>(DJ10/DI10)-1</f>
        <v>0.66666666666666674</v>
      </c>
    </row>
    <row r="42" spans="1:114" x14ac:dyDescent="0.3">
      <c r="A42" s="318" t="s">
        <v>72</v>
      </c>
      <c r="B42" s="295">
        <v>3.8961038961038863E-2</v>
      </c>
      <c r="C42" s="295">
        <v>-0.28000000000000003</v>
      </c>
      <c r="D42" s="295">
        <v>-2.777777777777779E-2</v>
      </c>
      <c r="E42" s="295">
        <v>-0.7678571428571429</v>
      </c>
      <c r="F42" s="295" t="s">
        <v>507</v>
      </c>
      <c r="G42" s="295" t="s">
        <v>507</v>
      </c>
      <c r="H42" s="295">
        <v>-0.10285714285714287</v>
      </c>
      <c r="I42" s="295">
        <v>0.11464968152866239</v>
      </c>
      <c r="J42" s="295">
        <v>-0.5</v>
      </c>
      <c r="K42" s="295">
        <v>0.19999999999999996</v>
      </c>
      <c r="L42" s="295" t="s">
        <v>507</v>
      </c>
      <c r="M42" s="295" t="s">
        <v>507</v>
      </c>
      <c r="N42" s="295">
        <v>0.19318181818181812</v>
      </c>
      <c r="O42" s="295" t="s">
        <v>507</v>
      </c>
      <c r="P42" s="295">
        <v>0.19318181818181812</v>
      </c>
      <c r="Q42" s="295" t="s">
        <v>507</v>
      </c>
      <c r="R42" s="295">
        <v>-0.752</v>
      </c>
      <c r="S42" s="295">
        <v>1.4193548387096762</v>
      </c>
      <c r="T42" s="295">
        <v>-0.79333333333333322</v>
      </c>
      <c r="U42" s="295">
        <v>2.225806451612903</v>
      </c>
      <c r="V42" s="305">
        <f>(V11/U11)-1</f>
        <v>1</v>
      </c>
      <c r="X42" s="309" t="s">
        <v>72</v>
      </c>
      <c r="Y42" s="199">
        <v>-0.625</v>
      </c>
      <c r="Z42" s="199">
        <v>1.6666666666666665</v>
      </c>
      <c r="AA42" s="199">
        <v>-0.46599999999999997</v>
      </c>
      <c r="AB42" s="199">
        <v>0.40449438202247201</v>
      </c>
      <c r="AC42" s="199" t="s">
        <v>507</v>
      </c>
      <c r="AD42" s="199" t="s">
        <v>507</v>
      </c>
      <c r="AE42" s="199">
        <v>0</v>
      </c>
      <c r="AF42" s="199">
        <v>0.16666666666666674</v>
      </c>
      <c r="AG42" s="199">
        <v>0.14285714285714279</v>
      </c>
      <c r="AH42" s="199">
        <v>0.25</v>
      </c>
      <c r="AI42" s="199" t="s">
        <v>507</v>
      </c>
      <c r="AJ42" s="199" t="s">
        <v>507</v>
      </c>
      <c r="AK42" s="199">
        <v>0</v>
      </c>
      <c r="AL42" s="199" t="s">
        <v>507</v>
      </c>
      <c r="AM42" s="199" t="s">
        <v>507</v>
      </c>
      <c r="AN42" s="199" t="s">
        <v>507</v>
      </c>
      <c r="AO42" s="199">
        <v>-0.46909090909090911</v>
      </c>
      <c r="AP42" s="199">
        <v>1.7397260273972601</v>
      </c>
      <c r="AQ42" s="199">
        <v>-0.5625</v>
      </c>
      <c r="AR42" s="199">
        <v>-0.1428571428571429</v>
      </c>
      <c r="AS42" s="307">
        <f>(AS11/AR11)-1</f>
        <v>0</v>
      </c>
      <c r="AU42" s="309" t="s">
        <v>72</v>
      </c>
      <c r="AV42" s="199">
        <v>-0.30000000000000004</v>
      </c>
      <c r="AW42" s="199">
        <v>-0.2857142857142857</v>
      </c>
      <c r="AX42" s="199">
        <v>-0.124</v>
      </c>
      <c r="AY42" s="199">
        <v>-0.25456621004566216</v>
      </c>
      <c r="AZ42" s="199" t="s">
        <v>507</v>
      </c>
      <c r="BA42" s="199" t="s">
        <v>507</v>
      </c>
      <c r="BB42" s="199">
        <v>0.91693290734824284</v>
      </c>
      <c r="BC42" s="199">
        <v>0.33333333333333326</v>
      </c>
      <c r="BD42" s="199" t="s">
        <v>507</v>
      </c>
      <c r="BE42" s="199" t="s">
        <v>507</v>
      </c>
      <c r="BF42" s="199" t="s">
        <v>507</v>
      </c>
      <c r="BG42" s="199" t="s">
        <v>507</v>
      </c>
      <c r="BH42" s="199">
        <v>-7.1428571428571397E-2</v>
      </c>
      <c r="BI42" s="199" t="s">
        <v>507</v>
      </c>
      <c r="BJ42" s="199" t="s">
        <v>507</v>
      </c>
      <c r="BK42" s="199" t="s">
        <v>507</v>
      </c>
      <c r="BL42" s="199">
        <v>-3.2000000000000028E-2</v>
      </c>
      <c r="BM42" s="199">
        <v>1.0661157024793386</v>
      </c>
      <c r="BN42" s="199">
        <v>0</v>
      </c>
      <c r="BO42" s="199">
        <v>-0.19999999999999996</v>
      </c>
      <c r="BP42" s="307">
        <f>(BP11/BO11)-1</f>
        <v>-0.5</v>
      </c>
      <c r="BR42" s="309" t="s">
        <v>72</v>
      </c>
      <c r="BS42" s="31">
        <v>-0.11111111111111116</v>
      </c>
      <c r="BT42" s="31">
        <v>-0.16666666666666663</v>
      </c>
      <c r="BU42" s="31">
        <v>0</v>
      </c>
      <c r="BV42" s="31">
        <v>4.0000000000000036E-2</v>
      </c>
      <c r="BW42" s="31" t="s">
        <v>507</v>
      </c>
      <c r="BX42" s="31" t="s">
        <v>507</v>
      </c>
      <c r="BY42" s="31">
        <v>0.1204481792717087</v>
      </c>
      <c r="BZ42" s="31">
        <v>0.875</v>
      </c>
      <c r="CA42" s="31">
        <v>-6.6666666666666652E-2</v>
      </c>
      <c r="CB42" s="31">
        <v>0</v>
      </c>
      <c r="CC42" s="31" t="s">
        <v>507</v>
      </c>
      <c r="CD42" s="31" t="s">
        <v>507</v>
      </c>
      <c r="CE42" s="31">
        <v>-6.25E-2</v>
      </c>
      <c r="CF42" s="31" t="s">
        <v>507</v>
      </c>
      <c r="CG42" s="31" t="s">
        <v>507</v>
      </c>
      <c r="CH42" s="31" t="s">
        <v>507</v>
      </c>
      <c r="CI42" s="31">
        <v>-0.33333333333333337</v>
      </c>
      <c r="CJ42" s="31">
        <v>9.375E-2</v>
      </c>
      <c r="CK42" s="31">
        <v>-0.4285714285714286</v>
      </c>
      <c r="CL42" s="199">
        <v>0.5</v>
      </c>
      <c r="CM42" s="307">
        <f>(CM11/CL11)-1</f>
        <v>-0.19999999999999996</v>
      </c>
      <c r="CO42" s="309" t="s">
        <v>72</v>
      </c>
      <c r="CP42" s="31">
        <v>0</v>
      </c>
      <c r="CQ42" s="31">
        <v>-0.25</v>
      </c>
      <c r="CR42" s="31">
        <v>8.8888888888893902E-4</v>
      </c>
      <c r="CS42" s="31">
        <v>-8.8809946714030197E-4</v>
      </c>
      <c r="CT42" s="31" t="s">
        <v>507</v>
      </c>
      <c r="CU42" s="31" t="s">
        <v>507</v>
      </c>
      <c r="CV42" s="31">
        <v>0.60759493670886067</v>
      </c>
      <c r="CW42" s="31">
        <v>-5.5118110236220486E-2</v>
      </c>
      <c r="CX42" s="31">
        <v>0.25</v>
      </c>
      <c r="CY42" s="31">
        <v>0</v>
      </c>
      <c r="CZ42" s="31" t="s">
        <v>507</v>
      </c>
      <c r="DA42" s="31" t="s">
        <v>507</v>
      </c>
      <c r="DB42" s="31">
        <v>0.19999999999999996</v>
      </c>
      <c r="DC42" s="31" t="s">
        <v>507</v>
      </c>
      <c r="DD42" s="31" t="s">
        <v>507</v>
      </c>
      <c r="DE42" s="31" t="s">
        <v>507</v>
      </c>
      <c r="DF42" s="31">
        <v>-0.19999999999999996</v>
      </c>
      <c r="DG42" s="31">
        <v>1.25</v>
      </c>
      <c r="DH42" s="31">
        <v>-0.57111111111111112</v>
      </c>
      <c r="DI42" s="199">
        <v>3.6269430051813378E-2</v>
      </c>
      <c r="DJ42" s="307">
        <f>(DJ11/DI11)-1</f>
        <v>0</v>
      </c>
    </row>
    <row r="43" spans="1:114" x14ac:dyDescent="0.3">
      <c r="A43" s="319" t="s">
        <v>0</v>
      </c>
      <c r="B43" s="295">
        <v>0.16788321167883224</v>
      </c>
      <c r="C43" s="296" t="s">
        <v>507</v>
      </c>
      <c r="D43" s="296" t="s">
        <v>507</v>
      </c>
      <c r="E43" s="295">
        <v>-0.66428571428571426</v>
      </c>
      <c r="F43" s="295">
        <v>3.2553191489361701</v>
      </c>
      <c r="G43" s="295">
        <v>-0.5</v>
      </c>
      <c r="H43" s="295">
        <v>0.54</v>
      </c>
      <c r="I43" s="295">
        <v>0.46103896103896114</v>
      </c>
      <c r="J43" s="295" t="s">
        <v>507</v>
      </c>
      <c r="K43" s="295" t="s">
        <v>507</v>
      </c>
      <c r="L43" s="295">
        <v>-0.67811158798283255</v>
      </c>
      <c r="M43" s="295">
        <v>2.0399444444444441</v>
      </c>
      <c r="N43" s="295" t="s">
        <v>507</v>
      </c>
      <c r="O43" s="295" t="s">
        <v>507</v>
      </c>
      <c r="P43" s="295" t="s">
        <v>507</v>
      </c>
      <c r="Q43" s="295">
        <v>0.14285714285714279</v>
      </c>
      <c r="R43" s="295">
        <v>-0.875</v>
      </c>
      <c r="S43" s="295">
        <v>7.0000000000000036</v>
      </c>
      <c r="T43" s="295">
        <v>-0.25000000000000022</v>
      </c>
      <c r="U43" s="295">
        <v>0</v>
      </c>
      <c r="V43" s="305"/>
      <c r="X43" s="310" t="s">
        <v>0</v>
      </c>
      <c r="Y43" s="199">
        <v>0.44444444444444442</v>
      </c>
      <c r="Z43" s="201" t="s">
        <v>507</v>
      </c>
      <c r="AA43" s="201" t="s">
        <v>507</v>
      </c>
      <c r="AB43" s="199">
        <v>-0.63600000000000001</v>
      </c>
      <c r="AC43" s="199">
        <v>1.7472527472527473</v>
      </c>
      <c r="AD43" s="199">
        <v>-0.4</v>
      </c>
      <c r="AE43" s="199">
        <v>-0.25</v>
      </c>
      <c r="AF43" s="199">
        <v>-0.2592888888888889</v>
      </c>
      <c r="AG43" s="199">
        <v>0.20004800192007677</v>
      </c>
      <c r="AH43" s="199">
        <v>-5.4100000000000037E-2</v>
      </c>
      <c r="AI43" s="199">
        <v>0.58579130986362205</v>
      </c>
      <c r="AJ43" s="199">
        <v>0.53333333333333344</v>
      </c>
      <c r="AK43" s="199">
        <v>0.73913043478260865</v>
      </c>
      <c r="AL43" s="199">
        <v>-0.70750000000000002</v>
      </c>
      <c r="AM43" s="199">
        <v>-0.49130434782608701</v>
      </c>
      <c r="AN43" s="199">
        <v>0.28205128205128216</v>
      </c>
      <c r="AO43" s="199">
        <v>0</v>
      </c>
      <c r="AP43" s="199">
        <v>0.18666666666666676</v>
      </c>
      <c r="AQ43" s="199">
        <v>-0.15730337078651691</v>
      </c>
      <c r="AR43" s="199">
        <v>0.58333333333333326</v>
      </c>
      <c r="AS43" s="307"/>
      <c r="AU43" s="310" t="s">
        <v>0</v>
      </c>
      <c r="AV43" s="199">
        <v>-8.333333333333337E-2</v>
      </c>
      <c r="AW43" s="201" t="s">
        <v>507</v>
      </c>
      <c r="AX43" s="201" t="s">
        <v>507</v>
      </c>
      <c r="AY43" s="199">
        <v>-0.18181818181818177</v>
      </c>
      <c r="AZ43" s="199">
        <v>-0.22222222222222221</v>
      </c>
      <c r="BA43" s="199">
        <v>0.4285714285714286</v>
      </c>
      <c r="BB43" s="199">
        <v>0.252</v>
      </c>
      <c r="BC43" s="199">
        <v>-4.1533546325878579E-2</v>
      </c>
      <c r="BD43" s="199" t="s">
        <v>507</v>
      </c>
      <c r="BE43" s="199" t="s">
        <v>507</v>
      </c>
      <c r="BF43" s="199">
        <v>-0.6</v>
      </c>
      <c r="BG43" s="199">
        <v>2</v>
      </c>
      <c r="BH43" s="199">
        <v>-0.5</v>
      </c>
      <c r="BI43" s="199">
        <v>-0.33333333333333337</v>
      </c>
      <c r="BJ43" s="199">
        <v>-0.66666666666666674</v>
      </c>
      <c r="BK43" s="199">
        <v>1.5</v>
      </c>
      <c r="BL43" s="199">
        <v>-0.4</v>
      </c>
      <c r="BM43" s="199">
        <v>0.83333333333333326</v>
      </c>
      <c r="BN43" s="199">
        <v>-0.18181818181818177</v>
      </c>
      <c r="BO43" s="199">
        <v>-0.11111111111111116</v>
      </c>
      <c r="BP43" s="307"/>
      <c r="BR43" s="309" t="s">
        <v>0</v>
      </c>
      <c r="BS43" s="31">
        <v>0.40056022408963576</v>
      </c>
      <c r="BT43" s="31" t="s">
        <v>507</v>
      </c>
      <c r="BU43" s="31" t="s">
        <v>507</v>
      </c>
      <c r="BV43" s="31">
        <v>-0.25</v>
      </c>
      <c r="BW43" s="31">
        <v>-8.333333333333337E-2</v>
      </c>
      <c r="BX43" s="31">
        <v>0.63636363636363646</v>
      </c>
      <c r="BY43" s="31">
        <v>-0.22222222222222221</v>
      </c>
      <c r="BZ43" s="31">
        <v>0.4285714285714286</v>
      </c>
      <c r="CA43" s="31">
        <v>-0.23080000000000001</v>
      </c>
      <c r="CB43" s="31">
        <v>0.3000520020800832</v>
      </c>
      <c r="CC43" s="31">
        <v>-0.4</v>
      </c>
      <c r="CD43" s="31">
        <v>1.6666666666666665</v>
      </c>
      <c r="CE43" s="31">
        <v>-0.5</v>
      </c>
      <c r="CF43" s="31">
        <v>-0.1875</v>
      </c>
      <c r="CG43" s="31">
        <v>-0.59375</v>
      </c>
      <c r="CH43" s="31">
        <v>0.53846153846153855</v>
      </c>
      <c r="CI43" s="31">
        <v>-0.4</v>
      </c>
      <c r="CJ43" s="31">
        <v>1.1666666666666665</v>
      </c>
      <c r="CK43" s="31">
        <v>-0.30769230769230771</v>
      </c>
      <c r="CL43" s="199">
        <v>-0.16666666666666663</v>
      </c>
      <c r="CM43" s="307"/>
      <c r="CO43" s="309" t="s">
        <v>0</v>
      </c>
      <c r="CP43" s="31">
        <v>0.58333333333333326</v>
      </c>
      <c r="CQ43" s="31" t="s">
        <v>507</v>
      </c>
      <c r="CR43" s="31" t="s">
        <v>507</v>
      </c>
      <c r="CS43" s="31">
        <v>0.5</v>
      </c>
      <c r="CT43" s="31">
        <v>0</v>
      </c>
      <c r="CU43" s="31">
        <v>0</v>
      </c>
      <c r="CV43" s="31">
        <v>0</v>
      </c>
      <c r="CW43" s="31">
        <v>0</v>
      </c>
      <c r="CX43" s="31">
        <v>1.3333333333333335</v>
      </c>
      <c r="CY43" s="31">
        <v>-0.5714285714285714</v>
      </c>
      <c r="CZ43" s="31">
        <v>0</v>
      </c>
      <c r="DA43" s="31">
        <v>0</v>
      </c>
      <c r="DB43" s="31">
        <v>-0.33333333333333337</v>
      </c>
      <c r="DC43" s="31">
        <v>1.125</v>
      </c>
      <c r="DD43" s="31">
        <v>0.41666666666666674</v>
      </c>
      <c r="DE43" s="31">
        <v>-0.64705882352941169</v>
      </c>
      <c r="DF43" s="31">
        <v>-0.66666666666666674</v>
      </c>
      <c r="DG43" s="31">
        <v>3</v>
      </c>
      <c r="DH43" s="31">
        <v>-0.25</v>
      </c>
      <c r="DI43" s="199">
        <v>0.33333333333333326</v>
      </c>
      <c r="DJ43" s="307"/>
    </row>
    <row r="44" spans="1:114" x14ac:dyDescent="0.3">
      <c r="A44" s="319" t="s">
        <v>79</v>
      </c>
      <c r="B44" s="295" t="s">
        <v>507</v>
      </c>
      <c r="C44" s="296" t="s">
        <v>507</v>
      </c>
      <c r="D44" s="296" t="s">
        <v>507</v>
      </c>
      <c r="E44" s="295" t="s">
        <v>507</v>
      </c>
      <c r="F44" s="295">
        <v>0.58415841584158423</v>
      </c>
      <c r="G44" s="295">
        <v>0.125</v>
      </c>
      <c r="H44" s="295" t="s">
        <v>507</v>
      </c>
      <c r="I44" s="295" t="s">
        <v>507</v>
      </c>
      <c r="J44" s="295" t="s">
        <v>507</v>
      </c>
      <c r="K44" s="295" t="s">
        <v>507</v>
      </c>
      <c r="L44" s="295">
        <v>-0.26923076923076927</v>
      </c>
      <c r="M44" s="295">
        <v>0.26315789473684204</v>
      </c>
      <c r="N44" s="295">
        <v>0.33333333333333326</v>
      </c>
      <c r="O44" s="295">
        <v>0</v>
      </c>
      <c r="P44" s="295">
        <v>0.33333333333333326</v>
      </c>
      <c r="Q44" s="295">
        <v>-0.5625</v>
      </c>
      <c r="R44" s="295">
        <v>1.2857142857142856</v>
      </c>
      <c r="S44" s="295">
        <v>-1.1102230246251565E-15</v>
      </c>
      <c r="T44" s="295">
        <v>-0.124999999999999</v>
      </c>
      <c r="U44" s="295">
        <v>0</v>
      </c>
      <c r="V44" s="305"/>
      <c r="X44" s="310" t="s">
        <v>79</v>
      </c>
      <c r="Y44" s="199" t="s">
        <v>507</v>
      </c>
      <c r="Z44" s="201" t="s">
        <v>507</v>
      </c>
      <c r="AA44" s="201" t="s">
        <v>507</v>
      </c>
      <c r="AB44" s="199" t="s">
        <v>507</v>
      </c>
      <c r="AC44" s="199">
        <v>1</v>
      </c>
      <c r="AD44" s="199">
        <v>0.19999999999999996</v>
      </c>
      <c r="AE44" s="199" t="s">
        <v>507</v>
      </c>
      <c r="AF44" s="199" t="s">
        <v>507</v>
      </c>
      <c r="AG44" s="199" t="s">
        <v>507</v>
      </c>
      <c r="AH44" s="199" t="s">
        <v>507</v>
      </c>
      <c r="AI44" s="199">
        <v>-6.6666666666666652E-2</v>
      </c>
      <c r="AJ44" s="199">
        <v>0.28571428571428581</v>
      </c>
      <c r="AK44" s="199">
        <v>0.11111111111111116</v>
      </c>
      <c r="AL44" s="199">
        <v>-0.55000000000000004</v>
      </c>
      <c r="AM44" s="199">
        <v>-0.5</v>
      </c>
      <c r="AN44" s="199">
        <v>1.2222222222222223</v>
      </c>
      <c r="AO44" s="199">
        <v>0</v>
      </c>
      <c r="AP44" s="199">
        <v>0</v>
      </c>
      <c r="AQ44" s="199">
        <v>-0.19999999999999996</v>
      </c>
      <c r="AR44" s="199">
        <v>-0.375</v>
      </c>
      <c r="AS44" s="307"/>
      <c r="AU44" s="310" t="s">
        <v>79</v>
      </c>
      <c r="AV44" s="199" t="s">
        <v>507</v>
      </c>
      <c r="AW44" s="201" t="s">
        <v>507</v>
      </c>
      <c r="AX44" s="201" t="s">
        <v>507</v>
      </c>
      <c r="AY44" s="199" t="s">
        <v>507</v>
      </c>
      <c r="AZ44" s="199">
        <v>0.19999999999999996</v>
      </c>
      <c r="BA44" s="199">
        <v>-0.16666666666666663</v>
      </c>
      <c r="BB44" s="199" t="s">
        <v>507</v>
      </c>
      <c r="BC44" s="199" t="s">
        <v>507</v>
      </c>
      <c r="BD44" s="199" t="s">
        <v>507</v>
      </c>
      <c r="BE44" s="199" t="s">
        <v>507</v>
      </c>
      <c r="BF44" s="199">
        <v>-0.16666666666666663</v>
      </c>
      <c r="BG44" s="199">
        <v>0.39999999999999991</v>
      </c>
      <c r="BH44" s="199">
        <v>-0.2857142857142857</v>
      </c>
      <c r="BI44" s="199">
        <v>0</v>
      </c>
      <c r="BJ44" s="199">
        <v>-0.2857142857142857</v>
      </c>
      <c r="BK44" s="199">
        <v>0</v>
      </c>
      <c r="BL44" s="199">
        <v>0</v>
      </c>
      <c r="BM44" s="199">
        <v>0</v>
      </c>
      <c r="BN44" s="199">
        <v>0</v>
      </c>
      <c r="BO44" s="199">
        <v>0.39999999999999991</v>
      </c>
      <c r="BP44" s="307"/>
      <c r="BR44" s="309" t="s">
        <v>79</v>
      </c>
      <c r="BS44" s="31" t="s">
        <v>507</v>
      </c>
      <c r="BT44" s="31" t="s">
        <v>507</v>
      </c>
      <c r="BU44" s="31" t="s">
        <v>507</v>
      </c>
      <c r="BV44" s="31" t="s">
        <v>507</v>
      </c>
      <c r="BW44" s="31">
        <v>0</v>
      </c>
      <c r="BX44" s="31">
        <v>0</v>
      </c>
      <c r="BY44" s="31" t="s">
        <v>507</v>
      </c>
      <c r="BZ44" s="31" t="s">
        <v>507</v>
      </c>
      <c r="CA44" s="31" t="s">
        <v>507</v>
      </c>
      <c r="CB44" s="31" t="s">
        <v>507</v>
      </c>
      <c r="CC44" s="31">
        <v>9.0909090909090828E-2</v>
      </c>
      <c r="CD44" s="31">
        <v>-0.16666666666666663</v>
      </c>
      <c r="CE44" s="31">
        <v>0</v>
      </c>
      <c r="CF44" s="31">
        <v>0</v>
      </c>
      <c r="CG44" s="31">
        <v>0</v>
      </c>
      <c r="CH44" s="31">
        <v>0</v>
      </c>
      <c r="CI44" s="31">
        <v>0</v>
      </c>
      <c r="CJ44" s="31">
        <v>0</v>
      </c>
      <c r="CK44" s="31">
        <v>0.252</v>
      </c>
      <c r="CL44" s="199">
        <v>0.1182108626198084</v>
      </c>
      <c r="CM44" s="307"/>
      <c r="CO44" s="309" t="s">
        <v>79</v>
      </c>
      <c r="CP44" s="31" t="s">
        <v>507</v>
      </c>
      <c r="CQ44" s="31" t="s">
        <v>507</v>
      </c>
      <c r="CR44" s="31" t="s">
        <v>507</v>
      </c>
      <c r="CS44" s="31" t="s">
        <v>507</v>
      </c>
      <c r="CT44" s="31">
        <v>-0.33333333333333337</v>
      </c>
      <c r="CU44" s="31">
        <v>2.5</v>
      </c>
      <c r="CV44" s="31" t="s">
        <v>507</v>
      </c>
      <c r="CW44" s="31" t="s">
        <v>507</v>
      </c>
      <c r="CX44" s="31" t="s">
        <v>507</v>
      </c>
      <c r="CY44" s="31" t="s">
        <v>507</v>
      </c>
      <c r="CZ44" s="31">
        <v>-0.25</v>
      </c>
      <c r="DA44" s="31">
        <v>-0.75</v>
      </c>
      <c r="DB44" s="31">
        <v>0</v>
      </c>
      <c r="DC44" s="31">
        <v>1</v>
      </c>
      <c r="DD44" s="31">
        <v>1</v>
      </c>
      <c r="DE44" s="31">
        <v>2.3333333333333335</v>
      </c>
      <c r="DF44" s="31">
        <v>-0.7</v>
      </c>
      <c r="DG44" s="31">
        <v>-0.5</v>
      </c>
      <c r="DH44" s="31">
        <v>0.33333333333333326</v>
      </c>
      <c r="DI44" s="199">
        <v>0.5</v>
      </c>
      <c r="DJ44" s="307"/>
    </row>
    <row r="45" spans="1:114" x14ac:dyDescent="0.3">
      <c r="A45" s="318" t="s">
        <v>818</v>
      </c>
      <c r="B45" s="295"/>
      <c r="C45" s="296"/>
      <c r="D45" s="296"/>
      <c r="E45" s="295"/>
      <c r="F45" s="295"/>
      <c r="G45" s="295"/>
      <c r="H45" s="295"/>
      <c r="I45" s="295"/>
      <c r="J45" s="295"/>
      <c r="K45" s="295"/>
      <c r="L45" s="295"/>
      <c r="M45" s="295"/>
      <c r="N45" s="295"/>
      <c r="O45" s="295" t="s">
        <v>507</v>
      </c>
      <c r="P45" s="295" t="s">
        <v>507</v>
      </c>
      <c r="Q45" s="295" t="s">
        <v>507</v>
      </c>
      <c r="R45" s="295" t="s">
        <v>507</v>
      </c>
      <c r="S45" s="295" t="s">
        <v>507</v>
      </c>
      <c r="T45" s="295" t="s">
        <v>507</v>
      </c>
      <c r="U45" s="295" t="s">
        <v>507</v>
      </c>
      <c r="V45" s="305"/>
      <c r="X45" s="309" t="s">
        <v>818</v>
      </c>
      <c r="Y45" s="199"/>
      <c r="Z45" s="201"/>
      <c r="AA45" s="201"/>
      <c r="AB45" s="199"/>
      <c r="AC45" s="199"/>
      <c r="AD45" s="199"/>
      <c r="AE45" s="199"/>
      <c r="AF45" s="199"/>
      <c r="AG45" s="199"/>
      <c r="AH45" s="199"/>
      <c r="AI45" s="199"/>
      <c r="AJ45" s="199"/>
      <c r="AK45" s="199"/>
      <c r="AL45" s="199" t="s">
        <v>507</v>
      </c>
      <c r="AM45" s="199" t="s">
        <v>507</v>
      </c>
      <c r="AN45" s="199" t="s">
        <v>507</v>
      </c>
      <c r="AO45" s="199" t="s">
        <v>507</v>
      </c>
      <c r="AP45" s="199" t="s">
        <v>507</v>
      </c>
      <c r="AQ45" s="199" t="s">
        <v>507</v>
      </c>
      <c r="AR45" s="199" t="s">
        <v>507</v>
      </c>
      <c r="AS45" s="307"/>
      <c r="AU45" s="309" t="s">
        <v>818</v>
      </c>
      <c r="AV45" s="199"/>
      <c r="AW45" s="201"/>
      <c r="AX45" s="201"/>
      <c r="AY45" s="199"/>
      <c r="AZ45" s="199"/>
      <c r="BA45" s="199"/>
      <c r="BB45" s="199"/>
      <c r="BC45" s="199"/>
      <c r="BD45" s="199"/>
      <c r="BE45" s="199"/>
      <c r="BF45" s="199"/>
      <c r="BG45" s="199"/>
      <c r="BH45" s="199"/>
      <c r="BI45" s="199" t="s">
        <v>507</v>
      </c>
      <c r="BJ45" s="199" t="s">
        <v>507</v>
      </c>
      <c r="BK45" s="199" t="s">
        <v>507</v>
      </c>
      <c r="BL45" s="199" t="s">
        <v>507</v>
      </c>
      <c r="BM45" s="199" t="s">
        <v>507</v>
      </c>
      <c r="BN45" s="199" t="s">
        <v>507</v>
      </c>
      <c r="BO45" s="199" t="s">
        <v>507</v>
      </c>
      <c r="BP45" s="307"/>
      <c r="BR45" s="309" t="s">
        <v>818</v>
      </c>
      <c r="BS45" s="31"/>
      <c r="BT45" s="31"/>
      <c r="BU45" s="31"/>
      <c r="BV45" s="31"/>
      <c r="BW45" s="31"/>
      <c r="BX45" s="31"/>
      <c r="BY45" s="31"/>
      <c r="BZ45" s="31"/>
      <c r="CA45" s="31"/>
      <c r="CB45" s="31"/>
      <c r="CC45" s="31"/>
      <c r="CD45" s="31"/>
      <c r="CE45" s="31"/>
      <c r="CF45" s="31" t="s">
        <v>507</v>
      </c>
      <c r="CG45" s="31" t="s">
        <v>507</v>
      </c>
      <c r="CH45" s="31" t="s">
        <v>507</v>
      </c>
      <c r="CI45" s="31" t="s">
        <v>507</v>
      </c>
      <c r="CJ45" s="31" t="s">
        <v>507</v>
      </c>
      <c r="CK45" s="31" t="s">
        <v>507</v>
      </c>
      <c r="CL45" s="199" t="s">
        <v>507</v>
      </c>
      <c r="CM45" s="307"/>
      <c r="CO45" s="309" t="s">
        <v>818</v>
      </c>
      <c r="CP45" s="31"/>
      <c r="CQ45" s="31"/>
      <c r="CR45" s="31"/>
      <c r="CS45" s="31"/>
      <c r="CT45" s="31"/>
      <c r="CU45" s="31"/>
      <c r="CV45" s="31"/>
      <c r="CW45" s="31"/>
      <c r="CX45" s="31"/>
      <c r="CY45" s="31"/>
      <c r="CZ45" s="31"/>
      <c r="DA45" s="31"/>
      <c r="DB45" s="31"/>
      <c r="DC45" s="31" t="s">
        <v>507</v>
      </c>
      <c r="DD45" s="31" t="s">
        <v>507</v>
      </c>
      <c r="DE45" s="31" t="s">
        <v>507</v>
      </c>
      <c r="DF45" s="31" t="s">
        <v>507</v>
      </c>
      <c r="DG45" s="31" t="s">
        <v>507</v>
      </c>
      <c r="DH45" s="31" t="s">
        <v>507</v>
      </c>
      <c r="DI45" s="199" t="s">
        <v>507</v>
      </c>
      <c r="DJ45" s="307"/>
    </row>
    <row r="46" spans="1:114" x14ac:dyDescent="0.3">
      <c r="A46" s="319" t="s">
        <v>164</v>
      </c>
      <c r="B46" s="295"/>
      <c r="C46" s="296"/>
      <c r="D46" s="296"/>
      <c r="E46" s="295"/>
      <c r="F46" s="295"/>
      <c r="G46" s="295"/>
      <c r="H46" s="295"/>
      <c r="I46" s="295"/>
      <c r="J46" s="295"/>
      <c r="K46" s="295"/>
      <c r="L46" s="295"/>
      <c r="M46" s="295" t="s">
        <v>507</v>
      </c>
      <c r="N46" s="295" t="s">
        <v>507</v>
      </c>
      <c r="O46" s="295" t="s">
        <v>507</v>
      </c>
      <c r="P46" s="295" t="s">
        <v>507</v>
      </c>
      <c r="Q46" s="295" t="s">
        <v>507</v>
      </c>
      <c r="R46" s="295" t="s">
        <v>507</v>
      </c>
      <c r="S46" s="295" t="s">
        <v>507</v>
      </c>
      <c r="T46" s="295">
        <v>-4.4408920985006262E-16</v>
      </c>
      <c r="U46" s="295">
        <v>-0.24999999999999989</v>
      </c>
      <c r="V46" s="305"/>
      <c r="X46" s="310" t="s">
        <v>164</v>
      </c>
      <c r="Y46" s="199"/>
      <c r="Z46" s="201"/>
      <c r="AA46" s="201"/>
      <c r="AB46" s="199"/>
      <c r="AC46" s="199"/>
      <c r="AD46" s="199"/>
      <c r="AE46" s="199"/>
      <c r="AF46" s="199"/>
      <c r="AG46" s="199"/>
      <c r="AH46" s="199"/>
      <c r="AI46" s="199"/>
      <c r="AJ46" s="199" t="s">
        <v>507</v>
      </c>
      <c r="AK46" s="199" t="s">
        <v>507</v>
      </c>
      <c r="AL46" s="199" t="s">
        <v>507</v>
      </c>
      <c r="AM46" s="199" t="s">
        <v>507</v>
      </c>
      <c r="AN46" s="199" t="s">
        <v>507</v>
      </c>
      <c r="AO46" s="199" t="s">
        <v>507</v>
      </c>
      <c r="AP46" s="199" t="s">
        <v>507</v>
      </c>
      <c r="AQ46" s="199">
        <v>0</v>
      </c>
      <c r="AR46" s="199">
        <v>-0.33333333333333337</v>
      </c>
      <c r="AS46" s="307"/>
      <c r="AU46" s="309" t="s">
        <v>164</v>
      </c>
      <c r="AV46" s="199"/>
      <c r="AW46" s="201"/>
      <c r="AX46" s="201"/>
      <c r="AY46" s="199"/>
      <c r="AZ46" s="199"/>
      <c r="BA46" s="199"/>
      <c r="BB46" s="199"/>
      <c r="BC46" s="199"/>
      <c r="BD46" s="199"/>
      <c r="BE46" s="199"/>
      <c r="BF46" s="199"/>
      <c r="BG46" s="199" t="s">
        <v>507</v>
      </c>
      <c r="BH46" s="199" t="s">
        <v>507</v>
      </c>
      <c r="BI46" s="199" t="s">
        <v>507</v>
      </c>
      <c r="BJ46" s="199" t="s">
        <v>507</v>
      </c>
      <c r="BK46" s="199" t="s">
        <v>507</v>
      </c>
      <c r="BL46" s="199" t="s">
        <v>507</v>
      </c>
      <c r="BM46" s="199" t="s">
        <v>507</v>
      </c>
      <c r="BN46" s="199">
        <v>0.81818181818181812</v>
      </c>
      <c r="BO46" s="199">
        <v>-0.5</v>
      </c>
      <c r="BP46" s="307"/>
      <c r="BR46" s="309" t="s">
        <v>164</v>
      </c>
      <c r="BS46" s="31"/>
      <c r="BT46" s="31"/>
      <c r="BU46" s="31"/>
      <c r="BV46" s="31"/>
      <c r="BW46" s="31"/>
      <c r="BX46" s="31"/>
      <c r="BY46" s="31"/>
      <c r="BZ46" s="31"/>
      <c r="CA46" s="31"/>
      <c r="CB46" s="31"/>
      <c r="CC46" s="31"/>
      <c r="CD46" s="31" t="s">
        <v>507</v>
      </c>
      <c r="CE46" s="31" t="s">
        <v>507</v>
      </c>
      <c r="CF46" s="31" t="s">
        <v>507</v>
      </c>
      <c r="CG46" s="31" t="s">
        <v>507</v>
      </c>
      <c r="CH46" s="31" t="s">
        <v>507</v>
      </c>
      <c r="CI46" s="31" t="s">
        <v>507</v>
      </c>
      <c r="CJ46" s="31" t="s">
        <v>507</v>
      </c>
      <c r="CK46" s="31">
        <v>-2.0000000000000018E-2</v>
      </c>
      <c r="CL46" s="199">
        <v>2.0408163265306145E-2</v>
      </c>
      <c r="CM46" s="307"/>
      <c r="CO46" s="309" t="s">
        <v>164</v>
      </c>
      <c r="CP46" s="31"/>
      <c r="CQ46" s="31"/>
      <c r="CR46" s="31"/>
      <c r="CS46" s="31"/>
      <c r="CT46" s="31"/>
      <c r="CU46" s="31"/>
      <c r="CV46" s="31"/>
      <c r="CW46" s="31"/>
      <c r="CX46" s="31"/>
      <c r="CY46" s="31"/>
      <c r="CZ46" s="31"/>
      <c r="DA46" s="31" t="s">
        <v>507</v>
      </c>
      <c r="DB46" s="31" t="s">
        <v>507</v>
      </c>
      <c r="DC46" s="31" t="s">
        <v>507</v>
      </c>
      <c r="DD46" s="31" t="s">
        <v>507</v>
      </c>
      <c r="DE46" s="31" t="s">
        <v>507</v>
      </c>
      <c r="DF46" s="31" t="s">
        <v>507</v>
      </c>
      <c r="DG46" s="31" t="s">
        <v>507</v>
      </c>
      <c r="DH46" s="31">
        <v>0</v>
      </c>
      <c r="DI46" s="199">
        <v>0</v>
      </c>
      <c r="DJ46" s="307"/>
    </row>
    <row r="47" spans="1:114" x14ac:dyDescent="0.3">
      <c r="A47" s="318" t="s">
        <v>153</v>
      </c>
      <c r="B47" s="295"/>
      <c r="C47" s="296"/>
      <c r="D47" s="296"/>
      <c r="E47" s="295"/>
      <c r="F47" s="295"/>
      <c r="G47" s="295"/>
      <c r="H47" s="295"/>
      <c r="I47" s="295"/>
      <c r="J47" s="295" t="s">
        <v>507</v>
      </c>
      <c r="K47" s="295" t="s">
        <v>507</v>
      </c>
      <c r="L47" s="295" t="s">
        <v>507</v>
      </c>
      <c r="M47" s="295" t="s">
        <v>507</v>
      </c>
      <c r="N47" s="295" t="s">
        <v>507</v>
      </c>
      <c r="O47" s="295" t="s">
        <v>507</v>
      </c>
      <c r="P47" s="295" t="s">
        <v>507</v>
      </c>
      <c r="Q47" s="295">
        <v>-0.14529914529914534</v>
      </c>
      <c r="R47" s="295" t="s">
        <v>507</v>
      </c>
      <c r="S47" s="295" t="s">
        <v>507</v>
      </c>
      <c r="T47" s="295" t="s">
        <v>507</v>
      </c>
      <c r="U47" s="295">
        <v>0.66666666666666652</v>
      </c>
      <c r="V47" s="305"/>
      <c r="X47" s="309" t="s">
        <v>153</v>
      </c>
      <c r="Y47" s="199"/>
      <c r="Z47" s="201"/>
      <c r="AA47" s="201"/>
      <c r="AB47" s="199"/>
      <c r="AC47" s="199"/>
      <c r="AD47" s="199"/>
      <c r="AE47" s="199"/>
      <c r="AF47" s="199"/>
      <c r="AG47" s="199"/>
      <c r="AH47" s="199" t="s">
        <v>507</v>
      </c>
      <c r="AI47" s="199" t="s">
        <v>507</v>
      </c>
      <c r="AJ47" s="199" t="s">
        <v>507</v>
      </c>
      <c r="AK47" s="199" t="s">
        <v>507</v>
      </c>
      <c r="AL47" s="199" t="s">
        <v>507</v>
      </c>
      <c r="AM47" s="199">
        <v>0.15867158671586723</v>
      </c>
      <c r="AN47" s="199">
        <v>0.91082802547770703</v>
      </c>
      <c r="AO47" s="199" t="s">
        <v>507</v>
      </c>
      <c r="AP47" s="199" t="s">
        <v>507</v>
      </c>
      <c r="AQ47" s="199" t="s">
        <v>507</v>
      </c>
      <c r="AR47" s="199">
        <v>-0.33333333333333337</v>
      </c>
      <c r="AS47" s="307"/>
      <c r="AU47" s="309" t="s">
        <v>153</v>
      </c>
      <c r="AV47" s="199"/>
      <c r="AW47" s="201"/>
      <c r="AX47" s="201"/>
      <c r="AY47" s="199"/>
      <c r="AZ47" s="199"/>
      <c r="BA47" s="199"/>
      <c r="BB47" s="199"/>
      <c r="BC47" s="199"/>
      <c r="BD47" s="199"/>
      <c r="BE47" s="199" t="s">
        <v>507</v>
      </c>
      <c r="BF47" s="199" t="s">
        <v>507</v>
      </c>
      <c r="BG47" s="199" t="s">
        <v>507</v>
      </c>
      <c r="BH47" s="199" t="s">
        <v>507</v>
      </c>
      <c r="BI47" s="199" t="s">
        <v>507</v>
      </c>
      <c r="BJ47" s="199">
        <v>0.10153846153846158</v>
      </c>
      <c r="BK47" s="199">
        <v>-2.2346368715083775E-2</v>
      </c>
      <c r="BL47" s="199" t="s">
        <v>507</v>
      </c>
      <c r="BM47" s="199" t="s">
        <v>507</v>
      </c>
      <c r="BN47" s="199" t="s">
        <v>507</v>
      </c>
      <c r="BO47" s="199">
        <v>-0.20127795527156545</v>
      </c>
      <c r="BP47" s="307"/>
      <c r="BR47" s="309" t="s">
        <v>153</v>
      </c>
      <c r="BS47" s="31"/>
      <c r="BT47" s="31"/>
      <c r="BU47" s="31"/>
      <c r="BV47" s="31"/>
      <c r="BW47" s="31"/>
      <c r="BX47" s="31"/>
      <c r="BY47" s="31"/>
      <c r="BZ47" s="31"/>
      <c r="CA47" s="31"/>
      <c r="CB47" s="31" t="s">
        <v>507</v>
      </c>
      <c r="CC47" s="31" t="s">
        <v>507</v>
      </c>
      <c r="CD47" s="31" t="s">
        <v>507</v>
      </c>
      <c r="CE47" s="31" t="s">
        <v>507</v>
      </c>
      <c r="CF47" s="31" t="s">
        <v>507</v>
      </c>
      <c r="CG47" s="31">
        <v>0.11190053285968027</v>
      </c>
      <c r="CH47" s="31">
        <v>0.1182108626198084</v>
      </c>
      <c r="CI47" s="31" t="s">
        <v>507</v>
      </c>
      <c r="CJ47" s="31" t="s">
        <v>507</v>
      </c>
      <c r="CK47" s="31" t="s">
        <v>507</v>
      </c>
      <c r="CL47" s="199">
        <v>0.13818181818181818</v>
      </c>
      <c r="CM47" s="307"/>
      <c r="CO47" s="309" t="s">
        <v>153</v>
      </c>
      <c r="CP47" s="31"/>
      <c r="CQ47" s="31"/>
      <c r="CR47" s="31"/>
      <c r="CS47" s="31"/>
      <c r="CT47" s="31"/>
      <c r="CU47" s="31"/>
      <c r="CV47" s="31"/>
      <c r="CW47" s="31"/>
      <c r="CX47" s="31"/>
      <c r="CY47" s="31" t="s">
        <v>507</v>
      </c>
      <c r="CZ47" s="31" t="s">
        <v>507</v>
      </c>
      <c r="DA47" s="31" t="s">
        <v>507</v>
      </c>
      <c r="DB47" s="31" t="s">
        <v>507</v>
      </c>
      <c r="DC47" s="31" t="s">
        <v>507</v>
      </c>
      <c r="DD47" s="31">
        <v>7.7586206896551824E-2</v>
      </c>
      <c r="DE47" s="31">
        <v>1.4</v>
      </c>
      <c r="DF47" s="31" t="s">
        <v>507</v>
      </c>
      <c r="DG47" s="31" t="s">
        <v>507</v>
      </c>
      <c r="DH47" s="31" t="s">
        <v>507</v>
      </c>
      <c r="DI47" s="199">
        <v>0</v>
      </c>
      <c r="DJ47" s="307"/>
    </row>
    <row r="48" spans="1:114" x14ac:dyDescent="0.3">
      <c r="A48" s="318" t="s">
        <v>201</v>
      </c>
      <c r="B48" s="295"/>
      <c r="C48" s="296"/>
      <c r="D48" s="296"/>
      <c r="E48" s="295"/>
      <c r="F48" s="295"/>
      <c r="G48" s="295"/>
      <c r="H48" s="295"/>
      <c r="I48" s="295"/>
      <c r="J48" s="295"/>
      <c r="K48" s="295"/>
      <c r="L48" s="295"/>
      <c r="M48" s="295"/>
      <c r="N48" s="295"/>
      <c r="O48" s="295"/>
      <c r="P48" s="295"/>
      <c r="Q48" s="295"/>
      <c r="R48" s="295"/>
      <c r="S48" s="295"/>
      <c r="T48" s="295"/>
      <c r="U48" s="295" t="s">
        <v>507</v>
      </c>
      <c r="V48" s="305"/>
      <c r="X48" s="309" t="s">
        <v>201</v>
      </c>
      <c r="Y48" s="199"/>
      <c r="Z48" s="201"/>
      <c r="AA48" s="201"/>
      <c r="AB48" s="199"/>
      <c r="AC48" s="199"/>
      <c r="AD48" s="199"/>
      <c r="AE48" s="199"/>
      <c r="AF48" s="199"/>
      <c r="AG48" s="199"/>
      <c r="AH48" s="199"/>
      <c r="AI48" s="199"/>
      <c r="AJ48" s="199"/>
      <c r="AK48" s="199"/>
      <c r="AL48" s="199"/>
      <c r="AM48" s="199"/>
      <c r="AN48" s="199"/>
      <c r="AO48" s="199"/>
      <c r="AP48" s="199"/>
      <c r="AQ48" s="199"/>
      <c r="AR48" s="199" t="s">
        <v>507</v>
      </c>
      <c r="AS48" s="307"/>
      <c r="AU48" s="309" t="s">
        <v>201</v>
      </c>
      <c r="AV48" s="199"/>
      <c r="AW48" s="201"/>
      <c r="AX48" s="201"/>
      <c r="AY48" s="199"/>
      <c r="AZ48" s="199"/>
      <c r="BA48" s="199"/>
      <c r="BB48" s="199"/>
      <c r="BC48" s="199"/>
      <c r="BD48" s="199"/>
      <c r="BE48" s="199"/>
      <c r="BF48" s="199"/>
      <c r="BG48" s="199"/>
      <c r="BH48" s="199"/>
      <c r="BI48" s="199"/>
      <c r="BJ48" s="199"/>
      <c r="BK48" s="199"/>
      <c r="BL48" s="199"/>
      <c r="BM48" s="199"/>
      <c r="BN48" s="199"/>
      <c r="BO48" s="199" t="s">
        <v>507</v>
      </c>
      <c r="BP48" s="307"/>
      <c r="BR48" s="309" t="s">
        <v>201</v>
      </c>
      <c r="BS48" s="31"/>
      <c r="BT48" s="31"/>
      <c r="BU48" s="31"/>
      <c r="BV48" s="31"/>
      <c r="BW48" s="31"/>
      <c r="BX48" s="31"/>
      <c r="BY48" s="31"/>
      <c r="BZ48" s="31"/>
      <c r="CA48" s="31"/>
      <c r="CB48" s="31"/>
      <c r="CC48" s="31"/>
      <c r="CD48" s="31"/>
      <c r="CE48" s="31"/>
      <c r="CF48" s="31"/>
      <c r="CG48" s="31"/>
      <c r="CH48" s="31"/>
      <c r="CI48" s="31"/>
      <c r="CJ48" s="31"/>
      <c r="CK48" s="31"/>
      <c r="CL48" s="199" t="s">
        <v>507</v>
      </c>
      <c r="CM48" s="307"/>
      <c r="CO48" s="309" t="s">
        <v>201</v>
      </c>
      <c r="CP48" s="31"/>
      <c r="CQ48" s="31"/>
      <c r="CR48" s="31"/>
      <c r="CS48" s="31"/>
      <c r="CT48" s="31"/>
      <c r="CU48" s="31"/>
      <c r="CV48" s="31"/>
      <c r="CW48" s="31"/>
      <c r="CX48" s="31"/>
      <c r="CY48" s="31"/>
      <c r="CZ48" s="31"/>
      <c r="DA48" s="31"/>
      <c r="DB48" s="31"/>
      <c r="DC48" s="31"/>
      <c r="DD48" s="31"/>
      <c r="DE48" s="31"/>
      <c r="DF48" s="31"/>
      <c r="DG48" s="31"/>
      <c r="DH48" s="31"/>
      <c r="DI48" s="199" t="s">
        <v>507</v>
      </c>
      <c r="DJ48" s="307"/>
    </row>
    <row r="49" spans="1:114" x14ac:dyDescent="0.3">
      <c r="A49" s="318" t="s">
        <v>80</v>
      </c>
      <c r="B49" s="295">
        <v>0.33333333333333326</v>
      </c>
      <c r="C49" s="295">
        <v>-0.28000000000000003</v>
      </c>
      <c r="D49" s="295">
        <v>4.1666666666666741E-2</v>
      </c>
      <c r="E49" s="295">
        <v>0.33333333333333326</v>
      </c>
      <c r="F49" s="295">
        <v>0</v>
      </c>
      <c r="G49" s="295" t="s">
        <v>507</v>
      </c>
      <c r="H49" s="295" t="s">
        <v>507</v>
      </c>
      <c r="I49" s="295" t="s">
        <v>507</v>
      </c>
      <c r="J49" s="295">
        <v>1</v>
      </c>
      <c r="K49" s="295">
        <v>-0.5</v>
      </c>
      <c r="L49" s="295">
        <v>1</v>
      </c>
      <c r="M49" s="295" t="s">
        <v>507</v>
      </c>
      <c r="N49" s="295" t="s">
        <v>507</v>
      </c>
      <c r="O49" s="295" t="s">
        <v>507</v>
      </c>
      <c r="P49" s="295" t="s">
        <v>507</v>
      </c>
      <c r="Q49" s="295" t="s">
        <v>507</v>
      </c>
      <c r="R49" s="295">
        <v>0</v>
      </c>
      <c r="S49" s="295">
        <v>4.4408920985006262E-16</v>
      </c>
      <c r="T49" s="295">
        <v>-0.25000000000000022</v>
      </c>
      <c r="U49" s="295">
        <v>0</v>
      </c>
      <c r="V49" s="305">
        <f>(V18/U18)-1</f>
        <v>0.33333333333333326</v>
      </c>
      <c r="X49" s="309" t="s">
        <v>80</v>
      </c>
      <c r="Y49" s="199">
        <v>-0.5</v>
      </c>
      <c r="Z49" s="199">
        <v>1</v>
      </c>
      <c r="AA49" s="199">
        <v>0.25</v>
      </c>
      <c r="AB49" s="199">
        <v>-0.6</v>
      </c>
      <c r="AC49" s="199">
        <v>1</v>
      </c>
      <c r="AD49" s="199" t="s">
        <v>507</v>
      </c>
      <c r="AE49" s="199" t="s">
        <v>507</v>
      </c>
      <c r="AF49" s="199" t="s">
        <v>507</v>
      </c>
      <c r="AG49" s="199">
        <v>1</v>
      </c>
      <c r="AH49" s="199">
        <v>-0.5</v>
      </c>
      <c r="AI49" s="199">
        <v>0</v>
      </c>
      <c r="AJ49" s="199" t="s">
        <v>507</v>
      </c>
      <c r="AK49" s="199" t="s">
        <v>507</v>
      </c>
      <c r="AL49" s="199" t="s">
        <v>507</v>
      </c>
      <c r="AM49" s="199" t="s">
        <v>507</v>
      </c>
      <c r="AN49" s="199" t="s">
        <v>507</v>
      </c>
      <c r="AO49" s="199">
        <v>0</v>
      </c>
      <c r="AP49" s="199">
        <v>-0.25</v>
      </c>
      <c r="AQ49" s="199">
        <v>0</v>
      </c>
      <c r="AR49" s="199">
        <v>0.33333333333333326</v>
      </c>
      <c r="AS49" s="307">
        <f>(AS18/AR18)-1</f>
        <v>0</v>
      </c>
      <c r="AU49" s="309" t="s">
        <v>80</v>
      </c>
      <c r="AV49" s="199">
        <v>1</v>
      </c>
      <c r="AW49" s="199">
        <v>0</v>
      </c>
      <c r="AX49" s="199">
        <v>0.375</v>
      </c>
      <c r="AY49" s="199">
        <v>-0.27272727272727271</v>
      </c>
      <c r="AZ49" s="199">
        <v>0</v>
      </c>
      <c r="BA49" s="199" t="s">
        <v>507</v>
      </c>
      <c r="BB49" s="199" t="s">
        <v>507</v>
      </c>
      <c r="BC49" s="199" t="s">
        <v>507</v>
      </c>
      <c r="BD49" s="199">
        <v>0</v>
      </c>
      <c r="BE49" s="199">
        <v>0</v>
      </c>
      <c r="BF49" s="199">
        <v>1</v>
      </c>
      <c r="BG49" s="199" t="s">
        <v>507</v>
      </c>
      <c r="BH49" s="199" t="s">
        <v>507</v>
      </c>
      <c r="BI49" s="199" t="s">
        <v>507</v>
      </c>
      <c r="BJ49" s="199" t="s">
        <v>507</v>
      </c>
      <c r="BK49" s="199" t="s">
        <v>507</v>
      </c>
      <c r="BL49" s="199">
        <v>0</v>
      </c>
      <c r="BM49" s="199">
        <v>0</v>
      </c>
      <c r="BN49" s="199">
        <v>0</v>
      </c>
      <c r="BO49" s="199">
        <v>0</v>
      </c>
      <c r="BP49" s="307">
        <f>(BP18/BO18)-1</f>
        <v>0</v>
      </c>
      <c r="BR49" s="309" t="s">
        <v>80</v>
      </c>
      <c r="BS49" s="31">
        <v>-0.25</v>
      </c>
      <c r="BT49" s="31">
        <v>0.11111111111111116</v>
      </c>
      <c r="BU49" s="31">
        <v>-0.4</v>
      </c>
      <c r="BV49" s="31">
        <v>0.33333333333333326</v>
      </c>
      <c r="BW49" s="31">
        <v>0.5</v>
      </c>
      <c r="BX49" s="31" t="s">
        <v>507</v>
      </c>
      <c r="BY49" s="31" t="s">
        <v>507</v>
      </c>
      <c r="BZ49" s="31" t="s">
        <v>507</v>
      </c>
      <c r="CA49" s="31">
        <v>-0.5</v>
      </c>
      <c r="CB49" s="31">
        <v>-0.19999999999999996</v>
      </c>
      <c r="CC49" s="31">
        <v>0</v>
      </c>
      <c r="CD49" s="31" t="s">
        <v>507</v>
      </c>
      <c r="CE49" s="31" t="s">
        <v>507</v>
      </c>
      <c r="CF49" s="31" t="s">
        <v>507</v>
      </c>
      <c r="CG49" s="31" t="s">
        <v>507</v>
      </c>
      <c r="CH49" s="31" t="s">
        <v>507</v>
      </c>
      <c r="CI49" s="31">
        <v>0</v>
      </c>
      <c r="CJ49" s="31">
        <v>-0.25</v>
      </c>
      <c r="CK49" s="31">
        <v>0</v>
      </c>
      <c r="CL49" s="199">
        <v>0</v>
      </c>
      <c r="CM49" s="307">
        <f>(CM18/CL18)-1</f>
        <v>0.16666666666666674</v>
      </c>
      <c r="CO49" s="309" t="s">
        <v>80</v>
      </c>
      <c r="CP49" s="31">
        <v>0</v>
      </c>
      <c r="CQ49" s="31">
        <v>0</v>
      </c>
      <c r="CR49" s="31">
        <v>-0.32299999999999995</v>
      </c>
      <c r="CS49" s="31">
        <v>1.9542097488921715</v>
      </c>
      <c r="CT49" s="31">
        <v>-0.5</v>
      </c>
      <c r="CU49" s="31" t="s">
        <v>507</v>
      </c>
      <c r="CV49" s="31" t="s">
        <v>507</v>
      </c>
      <c r="CW49" s="31" t="s">
        <v>507</v>
      </c>
      <c r="CX49" s="31">
        <v>0</v>
      </c>
      <c r="CY49" s="31">
        <v>0</v>
      </c>
      <c r="CZ49" s="31">
        <v>0</v>
      </c>
      <c r="DA49" s="31" t="s">
        <v>507</v>
      </c>
      <c r="DB49" s="31" t="s">
        <v>507</v>
      </c>
      <c r="DC49" s="31" t="s">
        <v>507</v>
      </c>
      <c r="DD49" s="31" t="s">
        <v>507</v>
      </c>
      <c r="DE49" s="31" t="s">
        <v>507</v>
      </c>
      <c r="DF49" s="31">
        <v>0</v>
      </c>
      <c r="DG49" s="31">
        <v>-0.5</v>
      </c>
      <c r="DH49" s="31">
        <v>0</v>
      </c>
      <c r="DI49" s="199">
        <v>1</v>
      </c>
      <c r="DJ49" s="307">
        <f>(DJ18/DI18)-1</f>
        <v>0</v>
      </c>
    </row>
    <row r="50" spans="1:114" x14ac:dyDescent="0.3">
      <c r="A50" s="318" t="s">
        <v>71</v>
      </c>
      <c r="B50" s="295">
        <v>0</v>
      </c>
      <c r="C50" s="295">
        <v>-0.25</v>
      </c>
      <c r="D50" s="295">
        <v>0</v>
      </c>
      <c r="E50" s="295">
        <v>0</v>
      </c>
      <c r="F50" s="295" t="s">
        <v>507</v>
      </c>
      <c r="G50" s="295" t="s">
        <v>507</v>
      </c>
      <c r="H50" s="295">
        <v>1</v>
      </c>
      <c r="I50" s="295" t="s">
        <v>507</v>
      </c>
      <c r="J50" s="295" t="s">
        <v>507</v>
      </c>
      <c r="K50" s="295">
        <v>-0.24999999999999989</v>
      </c>
      <c r="L50" s="295">
        <v>0.33333333333333326</v>
      </c>
      <c r="M50" s="295">
        <v>-0.24999999999999989</v>
      </c>
      <c r="N50" s="295">
        <v>0.25</v>
      </c>
      <c r="O50" s="295">
        <v>-0.19999999999999996</v>
      </c>
      <c r="P50" s="295">
        <v>0.25</v>
      </c>
      <c r="Q50" s="295">
        <v>0.16666666666666652</v>
      </c>
      <c r="R50" s="295" t="s">
        <v>507</v>
      </c>
      <c r="S50" s="295" t="s">
        <v>507</v>
      </c>
      <c r="T50" s="295" t="s">
        <v>507</v>
      </c>
      <c r="U50" s="295" t="s">
        <v>507</v>
      </c>
      <c r="V50" s="305"/>
      <c r="X50" s="309" t="s">
        <v>71</v>
      </c>
      <c r="Y50" s="199">
        <v>-0.30000000000000004</v>
      </c>
      <c r="Z50" s="199">
        <v>0.60714285714285721</v>
      </c>
      <c r="AA50" s="199">
        <v>-0.11111111111111116</v>
      </c>
      <c r="AB50" s="199">
        <v>-0.25</v>
      </c>
      <c r="AC50" s="199" t="s">
        <v>507</v>
      </c>
      <c r="AD50" s="199" t="s">
        <v>507</v>
      </c>
      <c r="AE50" s="199">
        <v>0.19999999999999996</v>
      </c>
      <c r="AF50" s="199" t="s">
        <v>507</v>
      </c>
      <c r="AG50" s="199" t="s">
        <v>507</v>
      </c>
      <c r="AH50" s="199">
        <v>2.5714285714285716</v>
      </c>
      <c r="AI50" s="199">
        <v>0</v>
      </c>
      <c r="AJ50" s="199">
        <v>0</v>
      </c>
      <c r="AK50" s="199">
        <v>0</v>
      </c>
      <c r="AL50" s="199">
        <v>0</v>
      </c>
      <c r="AM50" s="199">
        <v>0</v>
      </c>
      <c r="AN50" s="199">
        <v>0</v>
      </c>
      <c r="AO50" s="199" t="s">
        <v>507</v>
      </c>
      <c r="AP50" s="199" t="s">
        <v>507</v>
      </c>
      <c r="AQ50" s="199" t="s">
        <v>507</v>
      </c>
      <c r="AR50" s="199" t="s">
        <v>507</v>
      </c>
      <c r="AS50" s="307"/>
      <c r="AU50" s="309" t="s">
        <v>71</v>
      </c>
      <c r="AV50" s="199">
        <v>0.16666666666666674</v>
      </c>
      <c r="AW50" s="199">
        <v>0.14285714285714279</v>
      </c>
      <c r="AX50" s="199">
        <v>-0.125</v>
      </c>
      <c r="AY50" s="199">
        <v>-0.1428571428571429</v>
      </c>
      <c r="AZ50" s="199" t="s">
        <v>507</v>
      </c>
      <c r="BA50" s="199" t="s">
        <v>507</v>
      </c>
      <c r="BB50" s="199">
        <v>0.30000000000000004</v>
      </c>
      <c r="BC50" s="199" t="s">
        <v>507</v>
      </c>
      <c r="BD50" s="199" t="s">
        <v>507</v>
      </c>
      <c r="BE50" s="199">
        <v>-0.16666666666666663</v>
      </c>
      <c r="BF50" s="199">
        <v>0</v>
      </c>
      <c r="BG50" s="199">
        <v>0</v>
      </c>
      <c r="BH50" s="199">
        <v>0.19999999999999996</v>
      </c>
      <c r="BI50" s="199">
        <v>0.16666666666666674</v>
      </c>
      <c r="BJ50" s="199">
        <v>0.39999999999999991</v>
      </c>
      <c r="BK50" s="199">
        <v>0</v>
      </c>
      <c r="BL50" s="199" t="s">
        <v>507</v>
      </c>
      <c r="BM50" s="199" t="s">
        <v>507</v>
      </c>
      <c r="BN50" s="199" t="s">
        <v>507</v>
      </c>
      <c r="BO50" s="199" t="s">
        <v>507</v>
      </c>
      <c r="BP50" s="307"/>
      <c r="BR50" s="309" t="s">
        <v>71</v>
      </c>
      <c r="BS50" s="31">
        <v>0.4285714285714286</v>
      </c>
      <c r="BT50" s="31">
        <v>0</v>
      </c>
      <c r="BU50" s="31">
        <v>0</v>
      </c>
      <c r="BV50" s="31">
        <v>0</v>
      </c>
      <c r="BW50" s="31" t="s">
        <v>507</v>
      </c>
      <c r="BX50" s="31" t="s">
        <v>507</v>
      </c>
      <c r="BY50" s="31">
        <v>4.1666666666666741E-2</v>
      </c>
      <c r="BZ50" s="31" t="s">
        <v>507</v>
      </c>
      <c r="CA50" s="31" t="s">
        <v>507</v>
      </c>
      <c r="CB50" s="31">
        <v>0.11111111111111116</v>
      </c>
      <c r="CC50" s="31">
        <v>-0.4</v>
      </c>
      <c r="CD50" s="31">
        <v>0.66666666666666674</v>
      </c>
      <c r="CE50" s="31">
        <v>0</v>
      </c>
      <c r="CF50" s="31">
        <v>0</v>
      </c>
      <c r="CG50" s="31">
        <v>0</v>
      </c>
      <c r="CH50" s="31">
        <v>0.19999999999999996</v>
      </c>
      <c r="CI50" s="31" t="s">
        <v>507</v>
      </c>
      <c r="CJ50" s="31" t="s">
        <v>507</v>
      </c>
      <c r="CK50" s="31" t="s">
        <v>507</v>
      </c>
      <c r="CL50" s="199" t="s">
        <v>507</v>
      </c>
      <c r="CM50" s="307"/>
      <c r="CO50" s="309" t="s">
        <v>71</v>
      </c>
      <c r="CP50" s="31">
        <v>0.66666666666666674</v>
      </c>
      <c r="CQ50" s="31">
        <v>0</v>
      </c>
      <c r="CR50" s="31">
        <v>-9.9999999999999978E-2</v>
      </c>
      <c r="CS50" s="31">
        <v>-0.11111111111111116</v>
      </c>
      <c r="CT50" s="31" t="s">
        <v>507</v>
      </c>
      <c r="CU50" s="31" t="s">
        <v>507</v>
      </c>
      <c r="CV50" s="31">
        <v>0.22500000000000009</v>
      </c>
      <c r="CW50" s="31" t="s">
        <v>507</v>
      </c>
      <c r="CX50" s="31" t="s">
        <v>507</v>
      </c>
      <c r="CY50" s="31">
        <v>0.66666666666666674</v>
      </c>
      <c r="CZ50" s="31">
        <v>0</v>
      </c>
      <c r="DA50" s="31">
        <v>0</v>
      </c>
      <c r="DB50" s="31">
        <v>0</v>
      </c>
      <c r="DC50" s="31">
        <v>0</v>
      </c>
      <c r="DD50" s="31">
        <v>0</v>
      </c>
      <c r="DE50" s="31">
        <v>0</v>
      </c>
      <c r="DF50" s="31" t="s">
        <v>507</v>
      </c>
      <c r="DG50" s="31" t="s">
        <v>507</v>
      </c>
      <c r="DH50" s="31" t="s">
        <v>507</v>
      </c>
      <c r="DI50" s="199" t="s">
        <v>507</v>
      </c>
      <c r="DJ50" s="307"/>
    </row>
    <row r="51" spans="1:114" x14ac:dyDescent="0.3">
      <c r="A51" s="319" t="s">
        <v>82</v>
      </c>
      <c r="B51" s="295" t="s">
        <v>507</v>
      </c>
      <c r="C51" s="295" t="s">
        <v>507</v>
      </c>
      <c r="D51" s="295" t="s">
        <v>507</v>
      </c>
      <c r="E51" s="295" t="s">
        <v>507</v>
      </c>
      <c r="F51" s="295" t="s">
        <v>507</v>
      </c>
      <c r="G51" s="295" t="s">
        <v>507</v>
      </c>
      <c r="H51" s="295" t="s">
        <v>507</v>
      </c>
      <c r="I51" s="295">
        <v>1.2727272727272729</v>
      </c>
      <c r="J51" s="295" t="s">
        <v>507</v>
      </c>
      <c r="K51" s="295" t="s">
        <v>507</v>
      </c>
      <c r="L51" s="295">
        <v>-0.19999999999999996</v>
      </c>
      <c r="M51" s="295">
        <v>-0.1875</v>
      </c>
      <c r="N51" s="295" t="s">
        <v>507</v>
      </c>
      <c r="O51" s="295" t="s">
        <v>507</v>
      </c>
      <c r="P51" s="295" t="s">
        <v>507</v>
      </c>
      <c r="Q51" s="295">
        <v>-0.57264957264957261</v>
      </c>
      <c r="R51" s="295">
        <v>0</v>
      </c>
      <c r="S51" s="295" t="s">
        <v>507</v>
      </c>
      <c r="T51" s="295" t="s">
        <v>507</v>
      </c>
      <c r="U51" s="295">
        <v>-0.41176470588235292</v>
      </c>
      <c r="V51" s="305"/>
      <c r="X51" s="310" t="s">
        <v>82</v>
      </c>
      <c r="Y51" s="199" t="s">
        <v>507</v>
      </c>
      <c r="Z51" s="199" t="s">
        <v>507</v>
      </c>
      <c r="AA51" s="199" t="s">
        <v>507</v>
      </c>
      <c r="AB51" s="199" t="s">
        <v>507</v>
      </c>
      <c r="AC51" s="199" t="s">
        <v>507</v>
      </c>
      <c r="AD51" s="199" t="s">
        <v>507</v>
      </c>
      <c r="AE51" s="199" t="s">
        <v>507</v>
      </c>
      <c r="AF51" s="199">
        <v>-0.2857142857142857</v>
      </c>
      <c r="AG51" s="199">
        <v>0.60000000000000009</v>
      </c>
      <c r="AH51" s="199">
        <v>-0.375</v>
      </c>
      <c r="AI51" s="199">
        <v>0.7</v>
      </c>
      <c r="AJ51" s="199">
        <v>0.11764705882352944</v>
      </c>
      <c r="AK51" s="199" t="s">
        <v>507</v>
      </c>
      <c r="AL51" s="199" t="s">
        <v>507</v>
      </c>
      <c r="AM51" s="199">
        <v>-0.57894736842105265</v>
      </c>
      <c r="AN51" s="199">
        <v>0.25</v>
      </c>
      <c r="AO51" s="199">
        <v>0</v>
      </c>
      <c r="AP51" s="199" t="s">
        <v>507</v>
      </c>
      <c r="AQ51" s="199" t="s">
        <v>507</v>
      </c>
      <c r="AR51" s="199">
        <v>0</v>
      </c>
      <c r="AS51" s="307"/>
      <c r="AU51" s="310" t="s">
        <v>82</v>
      </c>
      <c r="AV51" s="199" t="s">
        <v>507</v>
      </c>
      <c r="AW51" s="199" t="s">
        <v>507</v>
      </c>
      <c r="AX51" s="199" t="s">
        <v>507</v>
      </c>
      <c r="AY51" s="199" t="s">
        <v>507</v>
      </c>
      <c r="AZ51" s="199" t="s">
        <v>507</v>
      </c>
      <c r="BA51" s="199" t="s">
        <v>507</v>
      </c>
      <c r="BB51" s="199" t="s">
        <v>507</v>
      </c>
      <c r="BC51" s="199">
        <v>-0.16666666666666663</v>
      </c>
      <c r="BD51" s="199">
        <v>0.39999999999999991</v>
      </c>
      <c r="BE51" s="199">
        <v>0.4285714285714286</v>
      </c>
      <c r="BF51" s="199">
        <v>-0.25</v>
      </c>
      <c r="BG51" s="199">
        <v>-0.19999999999999996</v>
      </c>
      <c r="BH51" s="199" t="s">
        <v>507</v>
      </c>
      <c r="BI51" s="199" t="s">
        <v>507</v>
      </c>
      <c r="BJ51" s="199">
        <v>0</v>
      </c>
      <c r="BK51" s="199">
        <v>-0.16666666666666663</v>
      </c>
      <c r="BL51" s="199">
        <v>0</v>
      </c>
      <c r="BM51" s="199" t="s">
        <v>507</v>
      </c>
      <c r="BN51" s="199" t="s">
        <v>507</v>
      </c>
      <c r="BO51" s="199">
        <v>0</v>
      </c>
      <c r="BP51" s="307"/>
      <c r="BR51" s="309" t="s">
        <v>82</v>
      </c>
      <c r="BS51" s="31" t="s">
        <v>507</v>
      </c>
      <c r="BT51" s="31" t="s">
        <v>507</v>
      </c>
      <c r="BU51" s="31" t="s">
        <v>507</v>
      </c>
      <c r="BV51" s="31" t="s">
        <v>507</v>
      </c>
      <c r="BW51" s="31" t="s">
        <v>507</v>
      </c>
      <c r="BX51" s="31" t="s">
        <v>507</v>
      </c>
      <c r="BY51" s="31" t="s">
        <v>507</v>
      </c>
      <c r="BZ51" s="31">
        <v>-0.4285714285714286</v>
      </c>
      <c r="CA51" s="31">
        <v>2</v>
      </c>
      <c r="CB51" s="31">
        <v>-0.41666666666666663</v>
      </c>
      <c r="CC51" s="31">
        <v>0.71428571428571419</v>
      </c>
      <c r="CD51" s="31">
        <v>-0.16666666666666663</v>
      </c>
      <c r="CE51" s="31" t="s">
        <v>507</v>
      </c>
      <c r="CF51" s="31" t="s">
        <v>507</v>
      </c>
      <c r="CG51" s="31">
        <v>-0.6</v>
      </c>
      <c r="CH51" s="31">
        <v>0</v>
      </c>
      <c r="CI51" s="31">
        <v>0</v>
      </c>
      <c r="CJ51" s="31" t="s">
        <v>507</v>
      </c>
      <c r="CK51" s="31" t="s">
        <v>507</v>
      </c>
      <c r="CL51" s="199">
        <v>0</v>
      </c>
      <c r="CM51" s="307"/>
      <c r="CO51" s="309" t="s">
        <v>82</v>
      </c>
      <c r="CP51" s="31" t="s">
        <v>507</v>
      </c>
      <c r="CQ51" s="31" t="s">
        <v>507</v>
      </c>
      <c r="CR51" s="31" t="s">
        <v>507</v>
      </c>
      <c r="CS51" s="31" t="s">
        <v>507</v>
      </c>
      <c r="CT51" s="31" t="s">
        <v>507</v>
      </c>
      <c r="CU51" s="31" t="s">
        <v>507</v>
      </c>
      <c r="CV51" s="31" t="s">
        <v>507</v>
      </c>
      <c r="CW51" s="31">
        <v>0</v>
      </c>
      <c r="CX51" s="31">
        <v>0</v>
      </c>
      <c r="CY51" s="31">
        <v>0</v>
      </c>
      <c r="CZ51" s="31">
        <v>0</v>
      </c>
      <c r="DA51" s="31">
        <v>-0.19999999999999996</v>
      </c>
      <c r="DB51" s="31" t="s">
        <v>507</v>
      </c>
      <c r="DC51" s="31" t="s">
        <v>507</v>
      </c>
      <c r="DD51" s="31">
        <v>-0.75</v>
      </c>
      <c r="DE51" s="31">
        <v>0</v>
      </c>
      <c r="DF51" s="31">
        <v>0</v>
      </c>
      <c r="DG51" s="31" t="s">
        <v>507</v>
      </c>
      <c r="DH51" s="31" t="s">
        <v>507</v>
      </c>
      <c r="DI51" s="199">
        <v>0</v>
      </c>
      <c r="DJ51" s="307"/>
    </row>
    <row r="52" spans="1:114" x14ac:dyDescent="0.3">
      <c r="A52" s="318" t="s">
        <v>73</v>
      </c>
      <c r="B52" s="295">
        <v>2.6363636363636362</v>
      </c>
      <c r="C52" s="295" t="s">
        <v>507</v>
      </c>
      <c r="D52" s="295" t="s">
        <v>507</v>
      </c>
      <c r="E52" s="295" t="s">
        <v>507</v>
      </c>
      <c r="F52" s="295" t="s">
        <v>507</v>
      </c>
      <c r="G52" s="295" t="s">
        <v>507</v>
      </c>
      <c r="H52" s="295" t="s">
        <v>507</v>
      </c>
      <c r="I52" s="295" t="s">
        <v>507</v>
      </c>
      <c r="J52" s="295">
        <v>-0.4285714285714286</v>
      </c>
      <c r="K52" s="295" t="s">
        <v>507</v>
      </c>
      <c r="L52" s="295" t="s">
        <v>507</v>
      </c>
      <c r="M52" s="295" t="s">
        <v>507</v>
      </c>
      <c r="N52" s="295">
        <v>-0.19999999999999996</v>
      </c>
      <c r="O52" s="295">
        <v>0.25</v>
      </c>
      <c r="P52" s="295">
        <v>-0.19999999999999996</v>
      </c>
      <c r="Q52" s="295">
        <v>0.20000000000000018</v>
      </c>
      <c r="R52" s="295">
        <v>0</v>
      </c>
      <c r="S52" s="295">
        <v>1.3322676295501878E-15</v>
      </c>
      <c r="T52" s="295">
        <v>-0.16666666666666796</v>
      </c>
      <c r="U52" s="295" t="s">
        <v>507</v>
      </c>
      <c r="V52" s="305"/>
      <c r="X52" s="309" t="s">
        <v>73</v>
      </c>
      <c r="Y52" s="199">
        <v>-0.6</v>
      </c>
      <c r="Z52" s="199" t="s">
        <v>507</v>
      </c>
      <c r="AA52" s="199" t="s">
        <v>507</v>
      </c>
      <c r="AB52" s="199" t="s">
        <v>507</v>
      </c>
      <c r="AC52" s="199" t="s">
        <v>507</v>
      </c>
      <c r="AD52" s="199" t="s">
        <v>507</v>
      </c>
      <c r="AE52" s="199" t="s">
        <v>507</v>
      </c>
      <c r="AF52" s="199" t="s">
        <v>507</v>
      </c>
      <c r="AG52" s="199">
        <v>-0.25</v>
      </c>
      <c r="AH52" s="199" t="s">
        <v>507</v>
      </c>
      <c r="AI52" s="199" t="s">
        <v>507</v>
      </c>
      <c r="AJ52" s="199">
        <v>0.25</v>
      </c>
      <c r="AK52" s="199">
        <v>0</v>
      </c>
      <c r="AL52" s="199">
        <v>0</v>
      </c>
      <c r="AM52" s="199">
        <v>0</v>
      </c>
      <c r="AN52" s="199">
        <v>0</v>
      </c>
      <c r="AO52" s="199">
        <v>0</v>
      </c>
      <c r="AP52" s="199">
        <v>0</v>
      </c>
      <c r="AQ52" s="199">
        <v>-0.19999999999999996</v>
      </c>
      <c r="AR52" s="199" t="s">
        <v>507</v>
      </c>
      <c r="AS52" s="307"/>
      <c r="AU52" s="309" t="s">
        <v>73</v>
      </c>
      <c r="AV52" s="199">
        <v>-0.16666666666666663</v>
      </c>
      <c r="AW52" s="199" t="s">
        <v>507</v>
      </c>
      <c r="AX52" s="199" t="s">
        <v>507</v>
      </c>
      <c r="AY52" s="199" t="s">
        <v>507</v>
      </c>
      <c r="AZ52" s="199" t="s">
        <v>507</v>
      </c>
      <c r="BA52" s="199" t="s">
        <v>507</v>
      </c>
      <c r="BB52" s="199" t="s">
        <v>507</v>
      </c>
      <c r="BC52" s="199" t="s">
        <v>507</v>
      </c>
      <c r="BD52" s="199">
        <v>-0.19999999999999996</v>
      </c>
      <c r="BE52" s="199" t="s">
        <v>507</v>
      </c>
      <c r="BF52" s="199" t="s">
        <v>507</v>
      </c>
      <c r="BG52" s="199">
        <v>0.33333333333333326</v>
      </c>
      <c r="BH52" s="199">
        <v>0</v>
      </c>
      <c r="BI52" s="199">
        <v>0</v>
      </c>
      <c r="BJ52" s="199">
        <v>0</v>
      </c>
      <c r="BK52" s="199">
        <v>0.25</v>
      </c>
      <c r="BL52" s="199">
        <v>0</v>
      </c>
      <c r="BM52" s="199">
        <v>0</v>
      </c>
      <c r="BN52" s="199">
        <v>0</v>
      </c>
      <c r="BO52" s="199" t="s">
        <v>507</v>
      </c>
      <c r="BP52" s="307"/>
      <c r="BR52" s="309" t="s">
        <v>73</v>
      </c>
      <c r="BS52" s="31">
        <v>-0.16666666666666663</v>
      </c>
      <c r="BT52" s="31" t="s">
        <v>507</v>
      </c>
      <c r="BU52" s="31" t="s">
        <v>507</v>
      </c>
      <c r="BV52" s="31" t="s">
        <v>507</v>
      </c>
      <c r="BW52" s="31" t="s">
        <v>507</v>
      </c>
      <c r="BX52" s="31" t="s">
        <v>507</v>
      </c>
      <c r="BY52" s="31" t="s">
        <v>507</v>
      </c>
      <c r="BZ52" s="31" t="s">
        <v>507</v>
      </c>
      <c r="CA52" s="31">
        <v>-0.25714285714285712</v>
      </c>
      <c r="CB52" s="31" t="s">
        <v>507</v>
      </c>
      <c r="CC52" s="31" t="s">
        <v>507</v>
      </c>
      <c r="CD52" s="31">
        <v>0</v>
      </c>
      <c r="CE52" s="31">
        <v>0</v>
      </c>
      <c r="CF52" s="31">
        <v>0</v>
      </c>
      <c r="CG52" s="31">
        <v>0</v>
      </c>
      <c r="CH52" s="31">
        <v>0</v>
      </c>
      <c r="CI52" s="31">
        <v>0</v>
      </c>
      <c r="CJ52" s="31">
        <v>0</v>
      </c>
      <c r="CK52" s="31">
        <v>0</v>
      </c>
      <c r="CL52" s="199" t="s">
        <v>507</v>
      </c>
      <c r="CM52" s="307"/>
      <c r="CO52" s="309" t="s">
        <v>73</v>
      </c>
      <c r="CP52" s="31">
        <v>1.2222222222222223</v>
      </c>
      <c r="CQ52" s="31" t="s">
        <v>507</v>
      </c>
      <c r="CR52" s="31" t="s">
        <v>507</v>
      </c>
      <c r="CS52" s="31" t="s">
        <v>507</v>
      </c>
      <c r="CT52" s="31" t="s">
        <v>507</v>
      </c>
      <c r="CU52" s="31" t="s">
        <v>507</v>
      </c>
      <c r="CV52" s="31" t="s">
        <v>507</v>
      </c>
      <c r="CW52" s="31" t="s">
        <v>507</v>
      </c>
      <c r="CX52" s="31">
        <v>-0.19999999999999996</v>
      </c>
      <c r="CY52" s="31" t="s">
        <v>507</v>
      </c>
      <c r="CZ52" s="31" t="s">
        <v>507</v>
      </c>
      <c r="DA52" s="31">
        <v>0</v>
      </c>
      <c r="DB52" s="31">
        <v>0</v>
      </c>
      <c r="DC52" s="31">
        <v>0</v>
      </c>
      <c r="DD52" s="31">
        <v>0</v>
      </c>
      <c r="DE52" s="31">
        <v>0</v>
      </c>
      <c r="DF52" s="31">
        <v>0</v>
      </c>
      <c r="DG52" s="31">
        <v>0</v>
      </c>
      <c r="DH52" s="31">
        <v>0</v>
      </c>
      <c r="DI52" s="199" t="s">
        <v>507</v>
      </c>
      <c r="DJ52" s="307"/>
    </row>
    <row r="53" spans="1:114" x14ac:dyDescent="0.3">
      <c r="A53" s="318" t="s">
        <v>177</v>
      </c>
      <c r="B53" s="295"/>
      <c r="C53" s="295"/>
      <c r="D53" s="295"/>
      <c r="E53" s="295"/>
      <c r="F53" s="295"/>
      <c r="G53" s="295"/>
      <c r="H53" s="295"/>
      <c r="I53" s="295"/>
      <c r="J53" s="295"/>
      <c r="K53" s="295"/>
      <c r="L53" s="295"/>
      <c r="M53" s="295"/>
      <c r="N53" s="295"/>
      <c r="O53" s="295" t="s">
        <v>507</v>
      </c>
      <c r="P53" s="295" t="s">
        <v>507</v>
      </c>
      <c r="Q53" s="295">
        <v>-0.14529914529914534</v>
      </c>
      <c r="R53" s="295">
        <v>0</v>
      </c>
      <c r="S53" s="295" t="s">
        <v>507</v>
      </c>
      <c r="T53" s="295" t="s">
        <v>507</v>
      </c>
      <c r="U53" s="295" t="s">
        <v>507</v>
      </c>
      <c r="V53" s="305"/>
      <c r="X53" s="309" t="s">
        <v>177</v>
      </c>
      <c r="Y53" s="199"/>
      <c r="Z53" s="199"/>
      <c r="AA53" s="199"/>
      <c r="AB53" s="199"/>
      <c r="AC53" s="199"/>
      <c r="AD53" s="199"/>
      <c r="AE53" s="199"/>
      <c r="AF53" s="199"/>
      <c r="AG53" s="199"/>
      <c r="AH53" s="199"/>
      <c r="AI53" s="199"/>
      <c r="AJ53" s="199"/>
      <c r="AK53" s="199"/>
      <c r="AL53" s="199" t="s">
        <v>507</v>
      </c>
      <c r="AM53" s="199" t="s">
        <v>507</v>
      </c>
      <c r="AN53" s="199">
        <v>-0.46666666666666667</v>
      </c>
      <c r="AO53" s="199">
        <v>0</v>
      </c>
      <c r="AP53" s="199" t="s">
        <v>507</v>
      </c>
      <c r="AQ53" s="199" t="s">
        <v>507</v>
      </c>
      <c r="AR53" s="199" t="s">
        <v>507</v>
      </c>
      <c r="AS53" s="307"/>
      <c r="AU53" s="309" t="s">
        <v>177</v>
      </c>
      <c r="AV53" s="199"/>
      <c r="AW53" s="199"/>
      <c r="AX53" s="199"/>
      <c r="AY53" s="199"/>
      <c r="AZ53" s="199"/>
      <c r="BA53" s="199"/>
      <c r="BB53" s="199"/>
      <c r="BC53" s="199"/>
      <c r="BD53" s="199"/>
      <c r="BE53" s="199"/>
      <c r="BF53" s="199"/>
      <c r="BG53" s="199"/>
      <c r="BH53" s="199"/>
      <c r="BI53" s="199" t="s">
        <v>507</v>
      </c>
      <c r="BJ53" s="199" t="s">
        <v>507</v>
      </c>
      <c r="BK53" s="199">
        <v>0.16666666666666674</v>
      </c>
      <c r="BL53" s="199">
        <v>0</v>
      </c>
      <c r="BM53" s="199" t="s">
        <v>507</v>
      </c>
      <c r="BN53" s="199" t="s">
        <v>507</v>
      </c>
      <c r="BO53" s="199" t="s">
        <v>507</v>
      </c>
      <c r="BP53" s="307"/>
      <c r="BR53" s="309" t="s">
        <v>177</v>
      </c>
      <c r="BS53" s="31"/>
      <c r="BT53" s="31"/>
      <c r="BU53" s="31"/>
      <c r="BV53" s="31"/>
      <c r="BW53" s="31"/>
      <c r="BX53" s="31"/>
      <c r="BY53" s="31"/>
      <c r="BZ53" s="31"/>
      <c r="CA53" s="31"/>
      <c r="CB53" s="31"/>
      <c r="CC53" s="31"/>
      <c r="CD53" s="31"/>
      <c r="CE53" s="31"/>
      <c r="CF53" s="31" t="s">
        <v>507</v>
      </c>
      <c r="CG53" s="31" t="s">
        <v>507</v>
      </c>
      <c r="CH53" s="31">
        <v>-0.33333333333333337</v>
      </c>
      <c r="CI53" s="31">
        <v>0</v>
      </c>
      <c r="CJ53" s="31" t="s">
        <v>507</v>
      </c>
      <c r="CK53" s="31" t="s">
        <v>507</v>
      </c>
      <c r="CL53" s="199" t="s">
        <v>507</v>
      </c>
      <c r="CM53" s="307"/>
      <c r="CO53" s="309" t="s">
        <v>177</v>
      </c>
      <c r="CP53" s="31"/>
      <c r="CQ53" s="31"/>
      <c r="CR53" s="31"/>
      <c r="CS53" s="31"/>
      <c r="CT53" s="31"/>
      <c r="CU53" s="31"/>
      <c r="CV53" s="31"/>
      <c r="CW53" s="31"/>
      <c r="CX53" s="31"/>
      <c r="CY53" s="31"/>
      <c r="CZ53" s="31"/>
      <c r="DA53" s="31"/>
      <c r="DB53" s="31"/>
      <c r="DC53" s="31" t="s">
        <v>507</v>
      </c>
      <c r="DD53" s="31" t="s">
        <v>507</v>
      </c>
      <c r="DE53" s="31">
        <v>0</v>
      </c>
      <c r="DF53" s="31">
        <v>0</v>
      </c>
      <c r="DG53" s="31" t="s">
        <v>507</v>
      </c>
      <c r="DH53" s="31" t="s">
        <v>507</v>
      </c>
      <c r="DI53" s="199" t="s">
        <v>507</v>
      </c>
      <c r="DJ53" s="307"/>
    </row>
    <row r="54" spans="1:114" x14ac:dyDescent="0.3">
      <c r="A54" s="318" t="s">
        <v>41</v>
      </c>
      <c r="B54" s="295" t="s">
        <v>507</v>
      </c>
      <c r="C54" s="295" t="s">
        <v>507</v>
      </c>
      <c r="D54" s="295">
        <v>0</v>
      </c>
      <c r="E54" s="295" t="s">
        <v>507</v>
      </c>
      <c r="F54" s="295" t="s">
        <v>507</v>
      </c>
      <c r="G54" s="295">
        <v>0</v>
      </c>
      <c r="H54" s="295">
        <v>0</v>
      </c>
      <c r="I54" s="295">
        <v>0</v>
      </c>
      <c r="J54" s="295">
        <v>-0.75</v>
      </c>
      <c r="K54" s="295">
        <v>9</v>
      </c>
      <c r="L54" s="295">
        <v>0</v>
      </c>
      <c r="M54" s="295">
        <v>0</v>
      </c>
      <c r="N54" s="295">
        <v>0</v>
      </c>
      <c r="O54" s="295">
        <v>0</v>
      </c>
      <c r="P54" s="295">
        <v>0</v>
      </c>
      <c r="Q54" s="295">
        <v>-0.6</v>
      </c>
      <c r="R54" s="295">
        <v>0</v>
      </c>
      <c r="S54" s="295">
        <v>4.4408920985006262E-16</v>
      </c>
      <c r="T54" s="295">
        <v>-4.4408920985006262E-16</v>
      </c>
      <c r="U54" s="295">
        <v>0</v>
      </c>
      <c r="V54" s="305"/>
      <c r="X54" s="309" t="s">
        <v>41</v>
      </c>
      <c r="Y54" s="199" t="s">
        <v>507</v>
      </c>
      <c r="Z54" s="199" t="s">
        <v>507</v>
      </c>
      <c r="AA54" s="199">
        <v>1.5</v>
      </c>
      <c r="AB54" s="199" t="s">
        <v>507</v>
      </c>
      <c r="AC54" s="199" t="s">
        <v>507</v>
      </c>
      <c r="AD54" s="199">
        <v>0</v>
      </c>
      <c r="AE54" s="199">
        <v>0</v>
      </c>
      <c r="AF54" s="199">
        <v>0</v>
      </c>
      <c r="AG54" s="199">
        <v>0</v>
      </c>
      <c r="AH54" s="199">
        <v>0.33333333333333326</v>
      </c>
      <c r="AI54" s="199">
        <v>0</v>
      </c>
      <c r="AJ54" s="199">
        <v>0</v>
      </c>
      <c r="AK54" s="199">
        <v>0.25</v>
      </c>
      <c r="AL54" s="199">
        <v>0</v>
      </c>
      <c r="AM54" s="199">
        <v>0.25</v>
      </c>
      <c r="AN54" s="199">
        <v>0</v>
      </c>
      <c r="AO54" s="199">
        <v>0</v>
      </c>
      <c r="AP54" s="199">
        <v>0</v>
      </c>
      <c r="AQ54" s="199">
        <v>0</v>
      </c>
      <c r="AR54" s="199">
        <v>0</v>
      </c>
      <c r="AS54" s="307"/>
      <c r="AU54" s="309" t="s">
        <v>41</v>
      </c>
      <c r="AV54" s="199" t="s">
        <v>507</v>
      </c>
      <c r="AW54" s="199" t="s">
        <v>507</v>
      </c>
      <c r="AX54" s="199">
        <v>0</v>
      </c>
      <c r="AY54" s="199" t="s">
        <v>507</v>
      </c>
      <c r="AZ54" s="199" t="s">
        <v>507</v>
      </c>
      <c r="BA54" s="199">
        <v>-0.19999999999999996</v>
      </c>
      <c r="BB54" s="199">
        <v>1.25</v>
      </c>
      <c r="BC54" s="199">
        <v>0</v>
      </c>
      <c r="BD54" s="199">
        <v>-0.77777777777777779</v>
      </c>
      <c r="BE54" s="199">
        <v>6</v>
      </c>
      <c r="BF54" s="199">
        <v>0</v>
      </c>
      <c r="BG54" s="199">
        <v>0</v>
      </c>
      <c r="BH54" s="199">
        <v>-0.5</v>
      </c>
      <c r="BI54" s="199">
        <v>1</v>
      </c>
      <c r="BJ54" s="199">
        <v>0</v>
      </c>
      <c r="BK54" s="199">
        <v>-0.3571428571428571</v>
      </c>
      <c r="BL54" s="199">
        <v>-0.33333333333333337</v>
      </c>
      <c r="BM54" s="199">
        <v>0</v>
      </c>
      <c r="BN54" s="199">
        <v>0.66666666666666674</v>
      </c>
      <c r="BO54" s="199">
        <v>0</v>
      </c>
      <c r="BP54" s="307"/>
      <c r="BR54" s="309" t="s">
        <v>41</v>
      </c>
      <c r="BS54" s="31" t="s">
        <v>507</v>
      </c>
      <c r="BT54" s="31" t="s">
        <v>507</v>
      </c>
      <c r="BU54" s="31">
        <v>0</v>
      </c>
      <c r="BV54" s="31" t="s">
        <v>507</v>
      </c>
      <c r="BW54" s="31" t="s">
        <v>507</v>
      </c>
      <c r="BX54" s="31">
        <v>0</v>
      </c>
      <c r="BY54" s="31">
        <v>0</v>
      </c>
      <c r="BZ54" s="31">
        <v>0</v>
      </c>
      <c r="CA54" s="31">
        <v>-0.8</v>
      </c>
      <c r="CB54" s="31">
        <v>7</v>
      </c>
      <c r="CC54" s="31">
        <v>0.25</v>
      </c>
      <c r="CD54" s="31">
        <v>-9.9999999999999978E-2</v>
      </c>
      <c r="CE54" s="31">
        <v>-0.11111111111111116</v>
      </c>
      <c r="CF54" s="31">
        <v>0.25</v>
      </c>
      <c r="CG54" s="31">
        <v>0.11111111111111116</v>
      </c>
      <c r="CH54" s="31">
        <v>-0.5</v>
      </c>
      <c r="CI54" s="31">
        <v>0</v>
      </c>
      <c r="CJ54" s="31">
        <v>0</v>
      </c>
      <c r="CK54" s="31">
        <v>0</v>
      </c>
      <c r="CL54" s="199">
        <v>0</v>
      </c>
      <c r="CM54" s="307"/>
      <c r="CO54" s="309" t="s">
        <v>41</v>
      </c>
      <c r="CP54" s="31" t="s">
        <v>507</v>
      </c>
      <c r="CQ54" s="31" t="s">
        <v>507</v>
      </c>
      <c r="CR54" s="31">
        <v>0</v>
      </c>
      <c r="CS54" s="31" t="s">
        <v>507</v>
      </c>
      <c r="CT54" s="31" t="s">
        <v>507</v>
      </c>
      <c r="CU54" s="31">
        <v>0.5</v>
      </c>
      <c r="CV54" s="31">
        <v>0</v>
      </c>
      <c r="CW54" s="31">
        <v>0</v>
      </c>
      <c r="CX54" s="31">
        <v>-0.66666666666666674</v>
      </c>
      <c r="CY54" s="31">
        <v>0</v>
      </c>
      <c r="CZ54" s="31">
        <v>1</v>
      </c>
      <c r="DA54" s="31">
        <v>0</v>
      </c>
      <c r="DB54" s="31">
        <v>-0.5</v>
      </c>
      <c r="DC54" s="31">
        <v>0</v>
      </c>
      <c r="DD54" s="31">
        <v>-0.5</v>
      </c>
      <c r="DE54" s="31">
        <v>2</v>
      </c>
      <c r="DF54" s="31">
        <v>-0.66666666666666674</v>
      </c>
      <c r="DG54" s="31">
        <v>0</v>
      </c>
      <c r="DH54" s="31">
        <v>0</v>
      </c>
      <c r="DI54" s="199">
        <v>0</v>
      </c>
      <c r="DJ54" s="307"/>
    </row>
    <row r="55" spans="1:114" x14ac:dyDescent="0.3">
      <c r="A55" s="318" t="s">
        <v>964</v>
      </c>
      <c r="B55" s="295"/>
      <c r="C55" s="295"/>
      <c r="D55" s="295"/>
      <c r="E55" s="295"/>
      <c r="F55" s="295"/>
      <c r="G55" s="295"/>
      <c r="H55" s="295"/>
      <c r="I55" s="295"/>
      <c r="J55" s="295"/>
      <c r="K55" s="295"/>
      <c r="L55" s="295"/>
      <c r="M55" s="295"/>
      <c r="N55" s="295"/>
      <c r="O55" s="295" t="s">
        <v>507</v>
      </c>
      <c r="P55" s="295" t="s">
        <v>507</v>
      </c>
      <c r="Q55" s="295">
        <v>-0.14529914529914534</v>
      </c>
      <c r="R55" s="295">
        <v>-0.125</v>
      </c>
      <c r="S55" s="295">
        <v>0.14285714285714324</v>
      </c>
      <c r="T55" s="295">
        <v>-0.25000000000000022</v>
      </c>
      <c r="U55" s="295">
        <v>0</v>
      </c>
      <c r="V55" s="305">
        <f>(V24/U24)-1</f>
        <v>-0.41333333333333333</v>
      </c>
      <c r="X55" s="309" t="s">
        <v>964</v>
      </c>
      <c r="Y55" s="199"/>
      <c r="Z55" s="199"/>
      <c r="AA55" s="199"/>
      <c r="AB55" s="199"/>
      <c r="AC55" s="199"/>
      <c r="AD55" s="199"/>
      <c r="AE55" s="199"/>
      <c r="AF55" s="199"/>
      <c r="AG55" s="199"/>
      <c r="AH55" s="199"/>
      <c r="AI55" s="199"/>
      <c r="AJ55" s="199"/>
      <c r="AK55" s="199"/>
      <c r="AL55" s="199" t="s">
        <v>507</v>
      </c>
      <c r="AM55" s="199" t="s">
        <v>507</v>
      </c>
      <c r="AN55" s="199">
        <v>-0.4</v>
      </c>
      <c r="AO55" s="199">
        <v>1.6666666666666665</v>
      </c>
      <c r="AP55" s="199">
        <v>-0.75</v>
      </c>
      <c r="AQ55" s="199">
        <v>0.16666666666666674</v>
      </c>
      <c r="AR55" s="199">
        <v>0.71428571428571419</v>
      </c>
      <c r="AS55" s="307">
        <f>(AS24/AR24)-1</f>
        <v>-0.5</v>
      </c>
      <c r="AU55" s="309" t="s">
        <v>964</v>
      </c>
      <c r="AV55" s="199"/>
      <c r="AW55" s="199"/>
      <c r="AX55" s="199"/>
      <c r="AY55" s="199"/>
      <c r="AZ55" s="199"/>
      <c r="BA55" s="199"/>
      <c r="BB55" s="199"/>
      <c r="BC55" s="199"/>
      <c r="BD55" s="199"/>
      <c r="BE55" s="199"/>
      <c r="BF55" s="199"/>
      <c r="BG55" s="199"/>
      <c r="BH55" s="199"/>
      <c r="BI55" s="199" t="s">
        <v>507</v>
      </c>
      <c r="BJ55" s="199" t="s">
        <v>507</v>
      </c>
      <c r="BK55" s="199">
        <v>0.66666666666666674</v>
      </c>
      <c r="BL55" s="199">
        <v>-0.26700000000000002</v>
      </c>
      <c r="BM55" s="199">
        <v>-0.31787175989085947</v>
      </c>
      <c r="BN55" s="199">
        <v>0.60000000000000009</v>
      </c>
      <c r="BO55" s="199">
        <v>-0.875</v>
      </c>
      <c r="BP55" s="307">
        <f>(BP24/BO24)-1</f>
        <v>4</v>
      </c>
      <c r="BR55" s="309" t="s">
        <v>964</v>
      </c>
      <c r="BS55" s="31"/>
      <c r="BT55" s="31"/>
      <c r="BU55" s="31"/>
      <c r="BV55" s="31"/>
      <c r="BW55" s="31"/>
      <c r="BX55" s="31"/>
      <c r="BY55" s="31"/>
      <c r="BZ55" s="31"/>
      <c r="CA55" s="31"/>
      <c r="CB55" s="31"/>
      <c r="CC55" s="31"/>
      <c r="CD55" s="31"/>
      <c r="CE55" s="31"/>
      <c r="CF55" s="31" t="s">
        <v>507</v>
      </c>
      <c r="CG55" s="31" t="s">
        <v>507</v>
      </c>
      <c r="CH55" s="31">
        <v>0.21428571428571419</v>
      </c>
      <c r="CI55" s="31">
        <v>-5.8823529411764719E-2</v>
      </c>
      <c r="CJ55" s="31">
        <v>-0.25</v>
      </c>
      <c r="CK55" s="31">
        <v>-0.16666666666666663</v>
      </c>
      <c r="CL55" s="199">
        <v>-0.15000000000000002</v>
      </c>
      <c r="CM55" s="307">
        <f>(CM24/CL24)-1</f>
        <v>0.41176470588235303</v>
      </c>
      <c r="CO55" s="309" t="s">
        <v>964</v>
      </c>
      <c r="CP55" s="31"/>
      <c r="CQ55" s="31"/>
      <c r="CR55" s="31"/>
      <c r="CS55" s="31"/>
      <c r="CT55" s="31"/>
      <c r="CU55" s="31"/>
      <c r="CV55" s="31"/>
      <c r="CW55" s="31"/>
      <c r="CX55" s="31"/>
      <c r="CY55" s="31"/>
      <c r="CZ55" s="31"/>
      <c r="DA55" s="31"/>
      <c r="DB55" s="31"/>
      <c r="DC55" s="31" t="s">
        <v>507</v>
      </c>
      <c r="DD55" s="31" t="s">
        <v>507</v>
      </c>
      <c r="DE55" s="31">
        <v>0</v>
      </c>
      <c r="DF55" s="31">
        <v>0.33333333333333326</v>
      </c>
      <c r="DG55" s="31">
        <v>0</v>
      </c>
      <c r="DH55" s="31">
        <v>0</v>
      </c>
      <c r="DI55" s="199">
        <v>-0.5</v>
      </c>
      <c r="DJ55" s="307">
        <f>(DJ24/DI24)-1</f>
        <v>0.5</v>
      </c>
    </row>
    <row r="56" spans="1:114" x14ac:dyDescent="0.3">
      <c r="A56" s="319" t="s">
        <v>196</v>
      </c>
      <c r="B56" s="296"/>
      <c r="C56" s="296"/>
      <c r="D56" s="296"/>
      <c r="E56" s="296"/>
      <c r="F56" s="296"/>
      <c r="G56" s="296"/>
      <c r="H56" s="296"/>
      <c r="I56" s="296"/>
      <c r="J56" s="296" t="s">
        <v>507</v>
      </c>
      <c r="K56" s="296" t="s">
        <v>507</v>
      </c>
      <c r="L56" s="296">
        <v>-0.61904761904761907</v>
      </c>
      <c r="M56" s="296">
        <v>0.50004166666666672</v>
      </c>
      <c r="N56" s="296" t="s">
        <v>507</v>
      </c>
      <c r="O56" s="296" t="s">
        <v>507</v>
      </c>
      <c r="P56" s="295" t="s">
        <v>507</v>
      </c>
      <c r="Q56" s="295" t="s">
        <v>507</v>
      </c>
      <c r="R56" s="295">
        <v>-0.125</v>
      </c>
      <c r="S56" s="295" t="s">
        <v>507</v>
      </c>
      <c r="T56" s="295" t="s">
        <v>507</v>
      </c>
      <c r="U56" s="295">
        <v>0</v>
      </c>
      <c r="V56" s="305"/>
      <c r="X56" s="310" t="s">
        <v>196</v>
      </c>
      <c r="Y56" s="201"/>
      <c r="Z56" s="201"/>
      <c r="AA56" s="201"/>
      <c r="AB56" s="201"/>
      <c r="AC56" s="201"/>
      <c r="AD56" s="201"/>
      <c r="AE56" s="201"/>
      <c r="AF56" s="201"/>
      <c r="AG56" s="201"/>
      <c r="AH56" s="201" t="s">
        <v>507</v>
      </c>
      <c r="AI56" s="201">
        <v>2.3333333333333335</v>
      </c>
      <c r="AJ56" s="201">
        <v>-0.6</v>
      </c>
      <c r="AK56" s="201" t="s">
        <v>507</v>
      </c>
      <c r="AL56" s="201" t="s">
        <v>507</v>
      </c>
      <c r="AM56" s="201">
        <v>-0.125</v>
      </c>
      <c r="AN56" s="201" t="s">
        <v>507</v>
      </c>
      <c r="AO56" s="201" t="s">
        <v>507</v>
      </c>
      <c r="AP56" s="201" t="s">
        <v>507</v>
      </c>
      <c r="AQ56" s="199" t="s">
        <v>507</v>
      </c>
      <c r="AR56" s="199"/>
      <c r="AS56" s="307"/>
      <c r="AU56" s="310" t="s">
        <v>196</v>
      </c>
      <c r="AV56" s="201"/>
      <c r="AW56" s="201"/>
      <c r="AX56" s="201"/>
      <c r="AY56" s="201"/>
      <c r="AZ56" s="201"/>
      <c r="BA56" s="201"/>
      <c r="BB56" s="201"/>
      <c r="BC56" s="201"/>
      <c r="BD56" s="201"/>
      <c r="BE56" s="201" t="s">
        <v>507</v>
      </c>
      <c r="BF56" s="201">
        <v>-0.6</v>
      </c>
      <c r="BG56" s="201">
        <v>1</v>
      </c>
      <c r="BH56" s="201" t="s">
        <v>507</v>
      </c>
      <c r="BI56" s="201" t="s">
        <v>507</v>
      </c>
      <c r="BJ56" s="201">
        <v>-0.25</v>
      </c>
      <c r="BK56" s="201"/>
      <c r="BL56" s="201"/>
      <c r="BM56" s="201"/>
      <c r="BN56" s="199" t="s">
        <v>507</v>
      </c>
      <c r="BO56" s="199"/>
      <c r="BP56" s="307"/>
      <c r="BR56" s="309" t="s">
        <v>196</v>
      </c>
      <c r="BS56" s="31"/>
      <c r="BT56" s="31"/>
      <c r="BU56" s="31"/>
      <c r="BV56" s="31"/>
      <c r="BW56" s="31"/>
      <c r="BX56" s="31"/>
      <c r="BY56" s="31"/>
      <c r="BZ56" s="31"/>
      <c r="CA56" s="31"/>
      <c r="CB56" s="31"/>
      <c r="CC56" s="31">
        <v>0</v>
      </c>
      <c r="CD56" s="31">
        <v>0</v>
      </c>
      <c r="CE56" s="31" t="s">
        <v>507</v>
      </c>
      <c r="CF56" s="31" t="s">
        <v>507</v>
      </c>
      <c r="CG56" s="31">
        <v>0.12599999999999989</v>
      </c>
      <c r="CH56" s="31" t="s">
        <v>507</v>
      </c>
      <c r="CI56" s="31"/>
      <c r="CJ56" s="31"/>
      <c r="CK56" s="31"/>
      <c r="CL56" s="199"/>
      <c r="CM56" s="307"/>
      <c r="CO56" s="309" t="s">
        <v>196</v>
      </c>
      <c r="CP56" s="31"/>
      <c r="CQ56" s="31"/>
      <c r="CR56" s="31"/>
      <c r="CS56" s="31"/>
      <c r="CT56" s="31"/>
      <c r="CU56" s="31"/>
      <c r="CV56" s="31"/>
      <c r="CW56" s="31"/>
      <c r="CX56" s="31"/>
      <c r="CY56" s="31" t="s">
        <v>507</v>
      </c>
      <c r="CZ56" s="31">
        <v>0</v>
      </c>
      <c r="DA56" s="31">
        <v>0</v>
      </c>
      <c r="DB56" s="31" t="s">
        <v>507</v>
      </c>
      <c r="DC56" s="31" t="s">
        <v>507</v>
      </c>
      <c r="DD56" s="31">
        <v>-0.41333333333333333</v>
      </c>
      <c r="DE56" s="31" t="s">
        <v>507</v>
      </c>
      <c r="DF56" s="31"/>
      <c r="DG56" s="31"/>
      <c r="DH56" s="31"/>
      <c r="DJ56" s="307"/>
    </row>
    <row r="57" spans="1:114" x14ac:dyDescent="0.3">
      <c r="A57" s="319" t="s">
        <v>85</v>
      </c>
      <c r="B57" s="296" t="s">
        <v>507</v>
      </c>
      <c r="C57" s="296" t="s">
        <v>507</v>
      </c>
      <c r="D57" s="296" t="s">
        <v>507</v>
      </c>
      <c r="E57" s="296" t="s">
        <v>507</v>
      </c>
      <c r="F57" s="296">
        <v>-0.6</v>
      </c>
      <c r="G57" s="296" t="s">
        <v>507</v>
      </c>
      <c r="H57" s="296" t="s">
        <v>507</v>
      </c>
      <c r="I57" s="296" t="s">
        <v>507</v>
      </c>
      <c r="J57" s="296" t="s">
        <v>507</v>
      </c>
      <c r="K57" s="296" t="s">
        <v>507</v>
      </c>
      <c r="L57" s="296">
        <v>-9.8760796094630066E-2</v>
      </c>
      <c r="M57" s="296">
        <v>-0.16666666666666663</v>
      </c>
      <c r="N57" s="296" t="s">
        <v>507</v>
      </c>
      <c r="O57" s="296" t="s">
        <v>507</v>
      </c>
      <c r="P57" s="295" t="s">
        <v>507</v>
      </c>
      <c r="Q57" s="295" t="s">
        <v>507</v>
      </c>
      <c r="R57" s="295" t="s">
        <v>507</v>
      </c>
      <c r="S57" s="295">
        <v>-0.37142857142857078</v>
      </c>
      <c r="T57" s="295">
        <v>-0.20454545454545536</v>
      </c>
      <c r="U57" s="295" t="s">
        <v>507</v>
      </c>
      <c r="V57" s="305">
        <f>(V25/U25)-1</f>
        <v>4</v>
      </c>
      <c r="X57" s="310" t="s">
        <v>85</v>
      </c>
      <c r="Y57" s="201" t="s">
        <v>507</v>
      </c>
      <c r="Z57" s="201" t="s">
        <v>507</v>
      </c>
      <c r="AA57" s="201" t="s">
        <v>507</v>
      </c>
      <c r="AB57" s="201" t="s">
        <v>507</v>
      </c>
      <c r="AC57" s="201">
        <v>-0.66666666666666674</v>
      </c>
      <c r="AD57" s="201" t="s">
        <v>507</v>
      </c>
      <c r="AE57" s="201" t="s">
        <v>507</v>
      </c>
      <c r="AF57" s="201" t="s">
        <v>507</v>
      </c>
      <c r="AG57" s="201">
        <v>-0.64800000000000002</v>
      </c>
      <c r="AH57" s="201">
        <v>6.8181818181818121E-2</v>
      </c>
      <c r="AI57" s="201">
        <v>9.5744680851063801E-2</v>
      </c>
      <c r="AJ57" s="201">
        <v>0.94174757281553401</v>
      </c>
      <c r="AK57" s="201" t="s">
        <v>507</v>
      </c>
      <c r="AL57" s="201" t="s">
        <v>507</v>
      </c>
      <c r="AM57" s="201" t="s">
        <v>507</v>
      </c>
      <c r="AN57" s="201" t="s">
        <v>507</v>
      </c>
      <c r="AO57" s="201">
        <v>-0.25</v>
      </c>
      <c r="AP57" s="201">
        <v>0.25</v>
      </c>
      <c r="AQ57" s="199">
        <v>-9.5999999999999974E-2</v>
      </c>
      <c r="AR57" s="199">
        <v>-0.22123893805309736</v>
      </c>
      <c r="AS57" s="307">
        <f>(AS25/AR25)-1</f>
        <v>-9.6590909090909061E-2</v>
      </c>
      <c r="AU57" s="310" t="s">
        <v>85</v>
      </c>
      <c r="AV57" s="201" t="s">
        <v>507</v>
      </c>
      <c r="AW57" s="201" t="s">
        <v>507</v>
      </c>
      <c r="AX57" s="201" t="s">
        <v>507</v>
      </c>
      <c r="AY57" s="201" t="s">
        <v>507</v>
      </c>
      <c r="AZ57" s="201">
        <v>-0.35483870967741937</v>
      </c>
      <c r="BA57" s="201" t="s">
        <v>507</v>
      </c>
      <c r="BB57" s="201" t="s">
        <v>507</v>
      </c>
      <c r="BC57" s="201" t="s">
        <v>507</v>
      </c>
      <c r="BD57" s="201" t="s">
        <v>507</v>
      </c>
      <c r="BE57" s="201" t="s">
        <v>507</v>
      </c>
      <c r="BF57" s="201">
        <v>0</v>
      </c>
      <c r="BG57" s="201">
        <v>0</v>
      </c>
      <c r="BH57" s="201" t="s">
        <v>507</v>
      </c>
      <c r="BI57" s="201" t="s">
        <v>507</v>
      </c>
      <c r="BJ57" s="201" t="s">
        <v>507</v>
      </c>
      <c r="BK57" s="201" t="s">
        <v>507</v>
      </c>
      <c r="BL57" s="201" t="s">
        <v>507</v>
      </c>
      <c r="BM57" s="201">
        <v>0.47058823529411775</v>
      </c>
      <c r="BN57" s="199">
        <v>0</v>
      </c>
      <c r="BO57" s="199">
        <v>-0.33333333333333337</v>
      </c>
      <c r="BP57" s="307">
        <f>(BP25/BO25)-1</f>
        <v>0.5</v>
      </c>
      <c r="BR57" s="309" t="s">
        <v>85</v>
      </c>
      <c r="BS57" s="31" t="s">
        <v>507</v>
      </c>
      <c r="BT57" s="31" t="s">
        <v>507</v>
      </c>
      <c r="BU57" s="31" t="s">
        <v>507</v>
      </c>
      <c r="BV57" s="31" t="s">
        <v>507</v>
      </c>
      <c r="BW57" s="31">
        <v>0</v>
      </c>
      <c r="BX57" s="31" t="s">
        <v>507</v>
      </c>
      <c r="BY57" s="31" t="s">
        <v>507</v>
      </c>
      <c r="BZ57" s="31" t="s">
        <v>507</v>
      </c>
      <c r="CA57" s="31">
        <v>-0.16666666666666663</v>
      </c>
      <c r="CB57" s="31">
        <v>0</v>
      </c>
      <c r="CC57" s="31">
        <v>0</v>
      </c>
      <c r="CD57" s="31">
        <v>0</v>
      </c>
      <c r="CE57" s="31" t="s">
        <v>507</v>
      </c>
      <c r="CF57" s="31" t="s">
        <v>507</v>
      </c>
      <c r="CG57" s="31" t="s">
        <v>507</v>
      </c>
      <c r="CH57" s="31" t="s">
        <v>507</v>
      </c>
      <c r="CI57" s="31" t="s">
        <v>507</v>
      </c>
      <c r="CJ57" s="31">
        <v>0.4814814814814814</v>
      </c>
      <c r="CK57" s="31">
        <v>-0.30000000000000004</v>
      </c>
      <c r="CL57" s="199">
        <v>7.1428571428571397E-2</v>
      </c>
      <c r="CM57" s="307">
        <f>(CM25/CL25)-1</f>
        <v>0.66666666666666674</v>
      </c>
      <c r="CO57" s="309" t="s">
        <v>85</v>
      </c>
      <c r="CP57" s="31" t="s">
        <v>507</v>
      </c>
      <c r="CQ57" s="31" t="s">
        <v>507</v>
      </c>
      <c r="CR57" s="31" t="s">
        <v>507</v>
      </c>
      <c r="CS57" s="31" t="s">
        <v>507</v>
      </c>
      <c r="CT57" s="31">
        <v>-0.4285714285714286</v>
      </c>
      <c r="CU57" s="31" t="s">
        <v>507</v>
      </c>
      <c r="CV57" s="31" t="s">
        <v>507</v>
      </c>
      <c r="CW57" s="31" t="s">
        <v>507</v>
      </c>
      <c r="CX57" s="31" t="s">
        <v>507</v>
      </c>
      <c r="CY57" s="31" t="s">
        <v>507</v>
      </c>
      <c r="CZ57" s="31">
        <v>0</v>
      </c>
      <c r="DA57" s="31">
        <v>0</v>
      </c>
      <c r="DB57" s="31" t="s">
        <v>507</v>
      </c>
      <c r="DC57" s="31" t="s">
        <v>507</v>
      </c>
      <c r="DD57" s="31" t="s">
        <v>507</v>
      </c>
      <c r="DE57" s="31" t="s">
        <v>507</v>
      </c>
      <c r="DF57" s="31" t="s">
        <v>507</v>
      </c>
      <c r="DG57" s="31">
        <v>1.088888888888889</v>
      </c>
      <c r="DH57" s="31">
        <v>-0.60106382978723405</v>
      </c>
      <c r="DI57" s="199">
        <v>0</v>
      </c>
      <c r="DJ57" s="307">
        <f>(DJ25/DI25)-1</f>
        <v>1</v>
      </c>
    </row>
    <row r="58" spans="1:114" x14ac:dyDescent="0.3">
      <c r="A58" s="318" t="s">
        <v>81</v>
      </c>
      <c r="B58" s="295">
        <v>2.3333333333333335</v>
      </c>
      <c r="C58" s="295" t="s">
        <v>507</v>
      </c>
      <c r="D58" s="295" t="s">
        <v>507</v>
      </c>
      <c r="E58" s="295">
        <v>0.19999999999999996</v>
      </c>
      <c r="F58" s="295">
        <v>0</v>
      </c>
      <c r="G58" s="295" t="s">
        <v>507</v>
      </c>
      <c r="H58" s="295" t="s">
        <v>507</v>
      </c>
      <c r="I58" s="295" t="s">
        <v>507</v>
      </c>
      <c r="J58" s="295" t="s">
        <v>507</v>
      </c>
      <c r="K58" s="295">
        <v>0.16666666666666674</v>
      </c>
      <c r="L58" s="295">
        <v>0</v>
      </c>
      <c r="M58" s="295">
        <v>0.28571428571428581</v>
      </c>
      <c r="N58" s="295">
        <v>-0.22222222222222221</v>
      </c>
      <c r="O58" s="295">
        <v>0</v>
      </c>
      <c r="P58" s="295">
        <v>-0.22222222222222221</v>
      </c>
      <c r="Q58" s="295" t="s">
        <v>507</v>
      </c>
      <c r="R58" s="295" t="s">
        <v>507</v>
      </c>
      <c r="S58" s="295">
        <v>-6.0714285714285388E-2</v>
      </c>
      <c r="T58" s="295" t="s">
        <v>507</v>
      </c>
      <c r="U58" s="295" t="s">
        <v>507</v>
      </c>
      <c r="V58" s="305"/>
      <c r="X58" s="309" t="s">
        <v>81</v>
      </c>
      <c r="Y58" s="199">
        <v>0.45454545454545459</v>
      </c>
      <c r="Z58" s="199" t="s">
        <v>507</v>
      </c>
      <c r="AA58" s="199" t="s">
        <v>507</v>
      </c>
      <c r="AB58" s="199">
        <v>-9.0909090909090939E-2</v>
      </c>
      <c r="AC58" s="199">
        <v>0</v>
      </c>
      <c r="AD58" s="199" t="s">
        <v>507</v>
      </c>
      <c r="AE58" s="199" t="s">
        <v>507</v>
      </c>
      <c r="AF58" s="199" t="s">
        <v>507</v>
      </c>
      <c r="AG58" s="199" t="s">
        <v>507</v>
      </c>
      <c r="AH58" s="199">
        <v>0</v>
      </c>
      <c r="AI58" s="199">
        <v>0</v>
      </c>
      <c r="AJ58" s="199">
        <v>0.16666666666666674</v>
      </c>
      <c r="AK58" s="199">
        <v>0</v>
      </c>
      <c r="AL58" s="199">
        <v>-0.1428571428571429</v>
      </c>
      <c r="AM58" s="199">
        <v>-0.1428571428571429</v>
      </c>
      <c r="AN58" s="199" t="s">
        <v>507</v>
      </c>
      <c r="AO58" s="199" t="s">
        <v>507</v>
      </c>
      <c r="AP58" s="199">
        <v>8.3333333333333259E-2</v>
      </c>
      <c r="AQ58" s="199" t="s">
        <v>507</v>
      </c>
      <c r="AR58" s="199" t="s">
        <v>507</v>
      </c>
      <c r="AS58" s="307"/>
      <c r="AU58" s="309" t="s">
        <v>81</v>
      </c>
      <c r="AV58" s="199">
        <v>0.14285714285714279</v>
      </c>
      <c r="AW58" s="199" t="s">
        <v>507</v>
      </c>
      <c r="AX58" s="199" t="s">
        <v>507</v>
      </c>
      <c r="AY58" s="199">
        <v>0</v>
      </c>
      <c r="AZ58" s="199">
        <v>0</v>
      </c>
      <c r="BA58" s="199" t="s">
        <v>507</v>
      </c>
      <c r="BB58" s="199" t="s">
        <v>507</v>
      </c>
      <c r="BC58" s="199" t="s">
        <v>507</v>
      </c>
      <c r="BD58" s="199" t="s">
        <v>507</v>
      </c>
      <c r="BE58" s="199">
        <v>-0.125</v>
      </c>
      <c r="BF58" s="199">
        <v>0.14285714285714279</v>
      </c>
      <c r="BG58" s="199">
        <v>-0.25</v>
      </c>
      <c r="BH58" s="199">
        <v>0.5</v>
      </c>
      <c r="BI58" s="199">
        <v>0</v>
      </c>
      <c r="BJ58" s="199">
        <v>0.5</v>
      </c>
      <c r="BK58" s="199" t="s">
        <v>507</v>
      </c>
      <c r="BL58" s="199" t="s">
        <v>507</v>
      </c>
      <c r="BM58" s="199">
        <v>0</v>
      </c>
      <c r="BN58" s="199" t="s">
        <v>507</v>
      </c>
      <c r="BO58" s="199" t="s">
        <v>507</v>
      </c>
      <c r="BP58" s="307"/>
      <c r="BR58" s="309" t="s">
        <v>81</v>
      </c>
      <c r="BS58" s="31">
        <v>0</v>
      </c>
      <c r="BT58" s="31" t="s">
        <v>507</v>
      </c>
      <c r="BU58" s="31" t="s">
        <v>507</v>
      </c>
      <c r="BV58" s="31">
        <v>0.19999999999999996</v>
      </c>
      <c r="BW58" s="31">
        <v>0</v>
      </c>
      <c r="BX58" s="31" t="s">
        <v>507</v>
      </c>
      <c r="BY58" s="31" t="s">
        <v>507</v>
      </c>
      <c r="BZ58" s="31" t="s">
        <v>507</v>
      </c>
      <c r="CA58" s="31" t="s">
        <v>507</v>
      </c>
      <c r="CB58" s="31">
        <v>0</v>
      </c>
      <c r="CC58" s="31">
        <v>0</v>
      </c>
      <c r="CD58" s="31">
        <v>0.14285714285714279</v>
      </c>
      <c r="CE58" s="31">
        <v>0</v>
      </c>
      <c r="CF58" s="31">
        <v>-0.125</v>
      </c>
      <c r="CG58" s="31">
        <v>-0.125</v>
      </c>
      <c r="CH58" s="31" t="s">
        <v>507</v>
      </c>
      <c r="CI58" s="31" t="s">
        <v>507</v>
      </c>
      <c r="CJ58" s="31">
        <v>0</v>
      </c>
      <c r="CK58" s="31" t="s">
        <v>507</v>
      </c>
      <c r="CL58" s="199" t="s">
        <v>507</v>
      </c>
      <c r="CM58" s="307"/>
      <c r="CO58" s="309" t="s">
        <v>81</v>
      </c>
      <c r="CP58" s="31">
        <v>-0.35897435897435892</v>
      </c>
      <c r="CQ58" s="31" t="s">
        <v>507</v>
      </c>
      <c r="CR58" s="31" t="s">
        <v>507</v>
      </c>
      <c r="CS58" s="31">
        <v>0</v>
      </c>
      <c r="CT58" s="31">
        <v>0</v>
      </c>
      <c r="CU58" s="31" t="s">
        <v>507</v>
      </c>
      <c r="CV58" s="31" t="s">
        <v>507</v>
      </c>
      <c r="CW58" s="31" t="s">
        <v>507</v>
      </c>
      <c r="CX58" s="31" t="s">
        <v>507</v>
      </c>
      <c r="CY58" s="31">
        <v>0.25</v>
      </c>
      <c r="CZ58" s="31">
        <v>0</v>
      </c>
      <c r="DA58" s="31">
        <v>0</v>
      </c>
      <c r="DB58" s="31">
        <v>0</v>
      </c>
      <c r="DC58" s="31">
        <v>-0.16444444444444439</v>
      </c>
      <c r="DD58" s="31">
        <v>-0.16444444444444439</v>
      </c>
      <c r="DE58" s="31" t="s">
        <v>507</v>
      </c>
      <c r="DF58" s="31" t="s">
        <v>507</v>
      </c>
      <c r="DG58" s="31">
        <v>0</v>
      </c>
      <c r="DH58" s="31" t="s">
        <v>507</v>
      </c>
      <c r="DI58" s="199" t="s">
        <v>507</v>
      </c>
      <c r="DJ58" s="307"/>
    </row>
    <row r="59" spans="1:114" x14ac:dyDescent="0.3">
      <c r="A59" s="318" t="s">
        <v>184</v>
      </c>
      <c r="B59" s="295"/>
      <c r="C59" s="295"/>
      <c r="D59" s="295"/>
      <c r="E59" s="295"/>
      <c r="F59" s="295"/>
      <c r="G59" s="295"/>
      <c r="H59" s="295"/>
      <c r="I59" s="295"/>
      <c r="J59" s="295"/>
      <c r="K59" s="295"/>
      <c r="L59" s="295"/>
      <c r="M59" s="295"/>
      <c r="N59" s="295"/>
      <c r="O59" s="295"/>
      <c r="P59" s="295"/>
      <c r="Q59" s="295"/>
      <c r="R59" s="295"/>
      <c r="S59" s="295"/>
      <c r="T59" s="295" t="s">
        <v>507</v>
      </c>
      <c r="U59" s="295">
        <v>0</v>
      </c>
      <c r="V59" s="305"/>
      <c r="X59" s="309" t="s">
        <v>184</v>
      </c>
      <c r="Y59" s="199"/>
      <c r="Z59" s="199"/>
      <c r="AA59" s="199"/>
      <c r="AB59" s="199"/>
      <c r="AC59" s="199"/>
      <c r="AD59" s="199"/>
      <c r="AE59" s="199"/>
      <c r="AF59" s="199"/>
      <c r="AG59" s="199"/>
      <c r="AH59" s="199"/>
      <c r="AI59" s="199"/>
      <c r="AJ59" s="199"/>
      <c r="AK59" s="199"/>
      <c r="AL59" s="199"/>
      <c r="AM59" s="199"/>
      <c r="AN59" s="199"/>
      <c r="AO59" s="199"/>
      <c r="AP59" s="199"/>
      <c r="AQ59" s="199" t="s">
        <v>507</v>
      </c>
      <c r="AR59" s="199">
        <v>0</v>
      </c>
      <c r="AS59" s="307"/>
      <c r="AU59" s="309" t="s">
        <v>184</v>
      </c>
      <c r="AV59" s="199"/>
      <c r="AW59" s="199"/>
      <c r="AX59" s="199"/>
      <c r="AY59" s="199"/>
      <c r="AZ59" s="199"/>
      <c r="BA59" s="199"/>
      <c r="BB59" s="199"/>
      <c r="BC59" s="199"/>
      <c r="BD59" s="199"/>
      <c r="BE59" s="199"/>
      <c r="BF59" s="199"/>
      <c r="BG59" s="199"/>
      <c r="BH59" s="199"/>
      <c r="BI59" s="199"/>
      <c r="BJ59" s="199"/>
      <c r="BK59" s="199"/>
      <c r="BL59" s="199"/>
      <c r="BM59" s="199"/>
      <c r="BN59" s="199" t="s">
        <v>507</v>
      </c>
      <c r="BO59" s="199">
        <v>-0.5</v>
      </c>
      <c r="BP59" s="307"/>
      <c r="BR59" s="309" t="s">
        <v>184</v>
      </c>
      <c r="BS59" s="31"/>
      <c r="BT59" s="31"/>
      <c r="BU59" s="31"/>
      <c r="BV59" s="31"/>
      <c r="BW59" s="31"/>
      <c r="BX59" s="31"/>
      <c r="BY59" s="31"/>
      <c r="BZ59" s="31"/>
      <c r="CA59" s="31"/>
      <c r="CB59" s="31"/>
      <c r="CC59" s="31"/>
      <c r="CD59" s="31"/>
      <c r="CE59" s="31"/>
      <c r="CF59" s="31"/>
      <c r="CG59" s="31"/>
      <c r="CH59" s="31"/>
      <c r="CI59" s="31"/>
      <c r="CJ59" s="31"/>
      <c r="CK59" s="31"/>
      <c r="CL59" s="199">
        <v>-0.6</v>
      </c>
      <c r="CM59" s="307"/>
      <c r="CO59" s="309" t="s">
        <v>184</v>
      </c>
      <c r="CP59" s="31"/>
      <c r="CQ59" s="31"/>
      <c r="CR59" s="31"/>
      <c r="CS59" s="31"/>
      <c r="CT59" s="31"/>
      <c r="CU59" s="31"/>
      <c r="CV59" s="31"/>
      <c r="CW59" s="31"/>
      <c r="CX59" s="31"/>
      <c r="CY59" s="31"/>
      <c r="CZ59" s="31"/>
      <c r="DA59" s="31"/>
      <c r="DB59" s="31"/>
      <c r="DC59" s="31"/>
      <c r="DD59" s="31"/>
      <c r="DE59" s="31"/>
      <c r="DF59" s="31"/>
      <c r="DG59" s="31"/>
      <c r="DH59" s="31"/>
      <c r="DI59" s="199">
        <v>-0.16666666666666663</v>
      </c>
      <c r="DJ59" s="307"/>
    </row>
    <row r="60" spans="1:114" x14ac:dyDescent="0.3">
      <c r="A60" s="318" t="s">
        <v>159</v>
      </c>
      <c r="B60" s="295"/>
      <c r="C60" s="295"/>
      <c r="D60" s="295"/>
      <c r="E60" s="295"/>
      <c r="F60" s="295"/>
      <c r="G60" s="295"/>
      <c r="H60" s="295"/>
      <c r="I60" s="295" t="s">
        <v>507</v>
      </c>
      <c r="J60" s="295" t="s">
        <v>507</v>
      </c>
      <c r="K60" s="295" t="s">
        <v>507</v>
      </c>
      <c r="L60" s="295" t="s">
        <v>507</v>
      </c>
      <c r="M60" s="295" t="s">
        <v>507</v>
      </c>
      <c r="N60" s="295" t="s">
        <v>507</v>
      </c>
      <c r="O60" s="295" t="s">
        <v>507</v>
      </c>
      <c r="P60" s="295" t="s">
        <v>507</v>
      </c>
      <c r="Q60" s="295" t="s">
        <v>507</v>
      </c>
      <c r="R60" s="295" t="s">
        <v>507</v>
      </c>
      <c r="S60" s="295" t="s">
        <v>507</v>
      </c>
      <c r="T60" s="295" t="s">
        <v>507</v>
      </c>
      <c r="U60" s="295" t="s">
        <v>507</v>
      </c>
      <c r="V60" s="305"/>
      <c r="X60" s="309" t="s">
        <v>159</v>
      </c>
      <c r="Y60" s="199"/>
      <c r="Z60" s="199"/>
      <c r="AA60" s="199"/>
      <c r="AB60" s="199"/>
      <c r="AC60" s="199"/>
      <c r="AD60" s="199"/>
      <c r="AE60" s="199"/>
      <c r="AF60" s="199" t="s">
        <v>507</v>
      </c>
      <c r="AG60" s="199" t="s">
        <v>507</v>
      </c>
      <c r="AH60" s="199" t="s">
        <v>507</v>
      </c>
      <c r="AI60" s="199" t="s">
        <v>507</v>
      </c>
      <c r="AJ60" s="199" t="s">
        <v>507</v>
      </c>
      <c r="AK60" s="199" t="s">
        <v>507</v>
      </c>
      <c r="AL60" s="199" t="s">
        <v>507</v>
      </c>
      <c r="AM60" s="199" t="s">
        <v>507</v>
      </c>
      <c r="AN60" s="199" t="s">
        <v>507</v>
      </c>
      <c r="AO60" s="199" t="s">
        <v>507</v>
      </c>
      <c r="AP60" s="199" t="s">
        <v>507</v>
      </c>
      <c r="AQ60" s="199" t="s">
        <v>507</v>
      </c>
      <c r="AR60" s="199" t="s">
        <v>507</v>
      </c>
      <c r="AS60" s="307"/>
      <c r="AU60" s="309" t="s">
        <v>159</v>
      </c>
      <c r="AV60" s="199"/>
      <c r="AW60" s="199"/>
      <c r="AX60" s="199"/>
      <c r="AY60" s="199"/>
      <c r="AZ60" s="199"/>
      <c r="BA60" s="199"/>
      <c r="BB60" s="199"/>
      <c r="BC60" s="199" t="s">
        <v>507</v>
      </c>
      <c r="BD60" s="199" t="s">
        <v>507</v>
      </c>
      <c r="BE60" s="199" t="s">
        <v>507</v>
      </c>
      <c r="BF60" s="199" t="s">
        <v>507</v>
      </c>
      <c r="BG60" s="199" t="s">
        <v>507</v>
      </c>
      <c r="BH60" s="199" t="s">
        <v>507</v>
      </c>
      <c r="BI60" s="199" t="s">
        <v>507</v>
      </c>
      <c r="BJ60" s="199" t="s">
        <v>507</v>
      </c>
      <c r="BK60" s="199" t="s">
        <v>507</v>
      </c>
      <c r="BL60" s="199" t="s">
        <v>507</v>
      </c>
      <c r="BM60" s="199" t="s">
        <v>507</v>
      </c>
      <c r="BN60" s="199" t="s">
        <v>507</v>
      </c>
      <c r="BO60" s="199" t="s">
        <v>507</v>
      </c>
      <c r="BP60" s="307"/>
      <c r="BR60" s="309" t="s">
        <v>159</v>
      </c>
      <c r="BS60" s="31"/>
      <c r="BT60" s="31"/>
      <c r="BU60" s="31"/>
      <c r="BV60" s="31"/>
      <c r="BW60" s="31"/>
      <c r="BX60" s="31"/>
      <c r="BY60" s="31"/>
      <c r="BZ60" s="31" t="s">
        <v>507</v>
      </c>
      <c r="CA60" s="31" t="s">
        <v>507</v>
      </c>
      <c r="CB60" s="31" t="s">
        <v>507</v>
      </c>
      <c r="CC60" s="31" t="s">
        <v>507</v>
      </c>
      <c r="CD60" s="31" t="s">
        <v>507</v>
      </c>
      <c r="CE60" s="31" t="s">
        <v>507</v>
      </c>
      <c r="CF60" s="31" t="s">
        <v>507</v>
      </c>
      <c r="CG60" s="31" t="s">
        <v>507</v>
      </c>
      <c r="CH60" s="31" t="s">
        <v>507</v>
      </c>
      <c r="CI60" s="31" t="s">
        <v>507</v>
      </c>
      <c r="CJ60" s="31" t="s">
        <v>507</v>
      </c>
      <c r="CK60" s="31" t="s">
        <v>507</v>
      </c>
      <c r="CL60" s="199" t="s">
        <v>507</v>
      </c>
      <c r="CM60" s="307"/>
      <c r="CO60" s="309" t="s">
        <v>159</v>
      </c>
      <c r="CP60" s="31"/>
      <c r="CQ60" s="31"/>
      <c r="CR60" s="31"/>
      <c r="CS60" s="31"/>
      <c r="CT60" s="31"/>
      <c r="CU60" s="31"/>
      <c r="CV60" s="31"/>
      <c r="CW60" s="31" t="s">
        <v>507</v>
      </c>
      <c r="CX60" s="31" t="s">
        <v>507</v>
      </c>
      <c r="CY60" s="31" t="s">
        <v>507</v>
      </c>
      <c r="CZ60" s="31" t="s">
        <v>507</v>
      </c>
      <c r="DA60" s="31" t="s">
        <v>507</v>
      </c>
      <c r="DB60" s="31" t="s">
        <v>507</v>
      </c>
      <c r="DC60" s="31" t="s">
        <v>507</v>
      </c>
      <c r="DD60" s="31" t="s">
        <v>507</v>
      </c>
      <c r="DE60" s="31" t="s">
        <v>507</v>
      </c>
      <c r="DF60" s="31" t="s">
        <v>507</v>
      </c>
      <c r="DG60" s="31" t="s">
        <v>507</v>
      </c>
      <c r="DH60" s="31" t="s">
        <v>507</v>
      </c>
      <c r="DI60" s="199" t="s">
        <v>507</v>
      </c>
      <c r="DJ60" s="307"/>
    </row>
    <row r="61" spans="1:114" x14ac:dyDescent="0.3">
      <c r="A61" s="318" t="s">
        <v>192</v>
      </c>
      <c r="B61" s="295"/>
      <c r="C61" s="295"/>
      <c r="D61" s="295"/>
      <c r="E61" s="295"/>
      <c r="F61" s="295"/>
      <c r="G61" s="295"/>
      <c r="H61" s="295"/>
      <c r="I61" s="295"/>
      <c r="J61" s="295"/>
      <c r="K61" s="295"/>
      <c r="L61" s="295"/>
      <c r="M61" s="295" t="s">
        <v>507</v>
      </c>
      <c r="N61" s="295" t="s">
        <v>507</v>
      </c>
      <c r="O61" s="295" t="s">
        <v>507</v>
      </c>
      <c r="P61" s="295" t="s">
        <v>507</v>
      </c>
      <c r="Q61" s="295" t="s">
        <v>507</v>
      </c>
      <c r="R61" s="295">
        <v>-0.74</v>
      </c>
      <c r="S61" s="295">
        <v>0.92307692307691802</v>
      </c>
      <c r="T61" s="295">
        <v>-0.15999999999999781</v>
      </c>
      <c r="U61" s="295">
        <v>-0.47619047619047616</v>
      </c>
      <c r="V61" s="305"/>
      <c r="X61" s="309" t="s">
        <v>192</v>
      </c>
      <c r="Y61" s="199"/>
      <c r="Z61" s="199"/>
      <c r="AA61" s="199"/>
      <c r="AB61" s="199"/>
      <c r="AC61" s="199"/>
      <c r="AD61" s="199"/>
      <c r="AE61" s="199"/>
      <c r="AF61" s="199"/>
      <c r="AG61" s="199"/>
      <c r="AH61" s="199"/>
      <c r="AI61" s="199"/>
      <c r="AJ61" s="199" t="s">
        <v>507</v>
      </c>
      <c r="AK61" s="199" t="s">
        <v>507</v>
      </c>
      <c r="AL61" s="199" t="s">
        <v>507</v>
      </c>
      <c r="AM61" s="199" t="s">
        <v>507</v>
      </c>
      <c r="AN61" s="199" t="s">
        <v>507</v>
      </c>
      <c r="AO61" s="199">
        <v>0.33333333333333326</v>
      </c>
      <c r="AP61" s="199">
        <v>-0.25</v>
      </c>
      <c r="AQ61" s="199">
        <v>-0.33333333333333337</v>
      </c>
      <c r="AR61" s="199">
        <v>0</v>
      </c>
      <c r="AS61" s="307"/>
      <c r="AU61" s="309" t="s">
        <v>192</v>
      </c>
      <c r="AV61" s="199"/>
      <c r="AW61" s="199"/>
      <c r="AX61" s="199"/>
      <c r="AY61" s="199"/>
      <c r="AZ61" s="199"/>
      <c r="BA61" s="199"/>
      <c r="BB61" s="199"/>
      <c r="BC61" s="199"/>
      <c r="BD61" s="199"/>
      <c r="BE61" s="199"/>
      <c r="BF61" s="199"/>
      <c r="BG61" s="199" t="s">
        <v>507</v>
      </c>
      <c r="BH61" s="199" t="s">
        <v>507</v>
      </c>
      <c r="BI61" s="199" t="s">
        <v>507</v>
      </c>
      <c r="BJ61" s="199" t="s">
        <v>507</v>
      </c>
      <c r="BK61" s="199" t="s">
        <v>507</v>
      </c>
      <c r="BL61" s="199">
        <v>0.66666666666666674</v>
      </c>
      <c r="BM61" s="199">
        <v>0.19999999999999996</v>
      </c>
      <c r="BN61" s="199">
        <v>-0.16666666666666663</v>
      </c>
      <c r="BO61" s="199">
        <v>0.5</v>
      </c>
      <c r="BP61" s="307"/>
      <c r="BR61" s="309" t="s">
        <v>192</v>
      </c>
      <c r="BS61" s="31"/>
      <c r="BT61" s="31"/>
      <c r="BU61" s="31"/>
      <c r="BV61" s="31"/>
      <c r="BW61" s="31"/>
      <c r="BX61" s="31"/>
      <c r="BY61" s="31"/>
      <c r="BZ61" s="31"/>
      <c r="CA61" s="31"/>
      <c r="CB61" s="31"/>
      <c r="CC61" s="31"/>
      <c r="CD61" s="31" t="s">
        <v>507</v>
      </c>
      <c r="CE61" s="31" t="s">
        <v>507</v>
      </c>
      <c r="CF61" s="31" t="s">
        <v>507</v>
      </c>
      <c r="CG61" s="31" t="s">
        <v>507</v>
      </c>
      <c r="CH61" s="31" t="s">
        <v>507</v>
      </c>
      <c r="CI61" s="31">
        <v>-0.15625</v>
      </c>
      <c r="CJ61" s="31">
        <v>0.18518518518518512</v>
      </c>
      <c r="CK61" s="31">
        <v>-0.375</v>
      </c>
      <c r="CL61" s="199">
        <v>0.48</v>
      </c>
      <c r="CM61" s="307"/>
      <c r="CO61" s="309" t="s">
        <v>192</v>
      </c>
      <c r="CP61" s="31"/>
      <c r="CQ61" s="31"/>
      <c r="CR61" s="31"/>
      <c r="CS61" s="31"/>
      <c r="CT61" s="31"/>
      <c r="CU61" s="31"/>
      <c r="CV61" s="31"/>
      <c r="CW61" s="31"/>
      <c r="CX61" s="31"/>
      <c r="CY61" s="31"/>
      <c r="CZ61" s="31"/>
      <c r="DA61" s="31" t="s">
        <v>507</v>
      </c>
      <c r="DB61" s="31" t="s">
        <v>507</v>
      </c>
      <c r="DC61" s="31" t="s">
        <v>507</v>
      </c>
      <c r="DD61" s="31" t="s">
        <v>507</v>
      </c>
      <c r="DE61" s="31" t="s">
        <v>507</v>
      </c>
      <c r="DF61" s="31">
        <v>0</v>
      </c>
      <c r="DG61" s="31">
        <v>-0.25</v>
      </c>
      <c r="DH61" s="31">
        <v>-0.45333333333333337</v>
      </c>
      <c r="DI61" s="199">
        <v>4.8780487804878092E-2</v>
      </c>
      <c r="DJ61" s="307"/>
    </row>
    <row r="62" spans="1:114" x14ac:dyDescent="0.3">
      <c r="A62" s="318" t="s">
        <v>264</v>
      </c>
      <c r="B62" s="297"/>
      <c r="C62" s="298"/>
      <c r="D62" s="294"/>
      <c r="E62" s="298"/>
      <c r="F62" s="298"/>
      <c r="G62" s="299"/>
      <c r="H62" s="295" t="s">
        <v>507</v>
      </c>
      <c r="I62" s="295" t="s">
        <v>507</v>
      </c>
      <c r="J62" s="295" t="s">
        <v>507</v>
      </c>
      <c r="K62" s="295" t="s">
        <v>507</v>
      </c>
      <c r="L62" s="295" t="s">
        <v>507</v>
      </c>
      <c r="M62" s="295" t="s">
        <v>507</v>
      </c>
      <c r="N62" s="295" t="s">
        <v>507</v>
      </c>
      <c r="O62" s="295" t="s">
        <v>507</v>
      </c>
      <c r="P62" s="295" t="s">
        <v>507</v>
      </c>
      <c r="Q62" s="295" t="s">
        <v>507</v>
      </c>
      <c r="R62" s="295" t="s">
        <v>507</v>
      </c>
      <c r="S62" s="295" t="s">
        <v>507</v>
      </c>
      <c r="T62" s="295" t="s">
        <v>507</v>
      </c>
      <c r="U62" s="295" t="s">
        <v>507</v>
      </c>
      <c r="V62" s="305"/>
      <c r="X62" s="309" t="s">
        <v>264</v>
      </c>
      <c r="Y62" s="199"/>
      <c r="Z62" s="199"/>
      <c r="AA62" s="199"/>
      <c r="AB62" s="199"/>
      <c r="AC62" s="199"/>
      <c r="AD62" s="199"/>
      <c r="AE62" s="199" t="s">
        <v>507</v>
      </c>
      <c r="AF62" s="199" t="s">
        <v>507</v>
      </c>
      <c r="AG62" s="199" t="s">
        <v>507</v>
      </c>
      <c r="AH62" s="199" t="s">
        <v>507</v>
      </c>
      <c r="AI62" s="199" t="s">
        <v>507</v>
      </c>
      <c r="AJ62" s="199" t="s">
        <v>507</v>
      </c>
      <c r="AK62" s="199" t="s">
        <v>507</v>
      </c>
      <c r="AL62" s="199" t="s">
        <v>507</v>
      </c>
      <c r="AM62" s="199" t="s">
        <v>507</v>
      </c>
      <c r="AN62" s="199" t="s">
        <v>507</v>
      </c>
      <c r="AO62" s="199" t="s">
        <v>507</v>
      </c>
      <c r="AP62" s="199" t="s">
        <v>507</v>
      </c>
      <c r="AQ62" s="199" t="s">
        <v>507</v>
      </c>
      <c r="AR62" s="199" t="s">
        <v>507</v>
      </c>
      <c r="AS62" s="307"/>
      <c r="AU62" s="309" t="s">
        <v>264</v>
      </c>
      <c r="AV62" s="199"/>
      <c r="AW62" s="199"/>
      <c r="AX62" s="199"/>
      <c r="AY62" s="199"/>
      <c r="AZ62" s="199"/>
      <c r="BA62" s="199"/>
      <c r="BB62" s="199" t="s">
        <v>507</v>
      </c>
      <c r="BC62" s="199" t="s">
        <v>507</v>
      </c>
      <c r="BD62" s="199" t="s">
        <v>507</v>
      </c>
      <c r="BE62" s="199" t="s">
        <v>507</v>
      </c>
      <c r="BF62" s="199" t="s">
        <v>507</v>
      </c>
      <c r="BG62" s="199" t="s">
        <v>507</v>
      </c>
      <c r="BH62" s="199" t="s">
        <v>507</v>
      </c>
      <c r="BI62" s="199" t="s">
        <v>507</v>
      </c>
      <c r="BJ62" s="199" t="s">
        <v>507</v>
      </c>
      <c r="BK62" s="199" t="s">
        <v>507</v>
      </c>
      <c r="BL62" s="199" t="s">
        <v>507</v>
      </c>
      <c r="BM62" s="199" t="s">
        <v>507</v>
      </c>
      <c r="BN62" s="199" t="s">
        <v>507</v>
      </c>
      <c r="BO62" s="199" t="s">
        <v>507</v>
      </c>
      <c r="BP62" s="307"/>
      <c r="BR62" s="309" t="s">
        <v>264</v>
      </c>
      <c r="BS62" s="31"/>
      <c r="BT62" s="31"/>
      <c r="BU62" s="31"/>
      <c r="BV62" s="31"/>
      <c r="BW62" s="31"/>
      <c r="BX62" s="31"/>
      <c r="BY62" s="31" t="s">
        <v>507</v>
      </c>
      <c r="BZ62" s="31" t="s">
        <v>507</v>
      </c>
      <c r="CA62" s="31" t="s">
        <v>507</v>
      </c>
      <c r="CB62" s="31" t="s">
        <v>507</v>
      </c>
      <c r="CC62" s="31" t="s">
        <v>507</v>
      </c>
      <c r="CD62" s="31" t="s">
        <v>507</v>
      </c>
      <c r="CE62" s="31" t="s">
        <v>507</v>
      </c>
      <c r="CF62" s="31" t="s">
        <v>507</v>
      </c>
      <c r="CG62" s="31" t="s">
        <v>507</v>
      </c>
      <c r="CH62" s="31" t="s">
        <v>507</v>
      </c>
      <c r="CI62" s="31" t="s">
        <v>507</v>
      </c>
      <c r="CJ62" s="31" t="s">
        <v>507</v>
      </c>
      <c r="CK62" s="31" t="s">
        <v>507</v>
      </c>
      <c r="CL62" s="199" t="s">
        <v>507</v>
      </c>
      <c r="CM62" s="307"/>
      <c r="CO62" s="309" t="s">
        <v>264</v>
      </c>
      <c r="CP62" s="31"/>
      <c r="CQ62" s="31"/>
      <c r="CR62" s="31"/>
      <c r="CS62" s="31"/>
      <c r="CT62" s="31"/>
      <c r="CU62" s="31"/>
      <c r="CV62" s="31" t="s">
        <v>507</v>
      </c>
      <c r="CW62" s="31" t="s">
        <v>507</v>
      </c>
      <c r="CX62" s="31" t="s">
        <v>507</v>
      </c>
      <c r="CY62" s="31" t="s">
        <v>507</v>
      </c>
      <c r="CZ62" s="31" t="s">
        <v>507</v>
      </c>
      <c r="DA62" s="31" t="s">
        <v>507</v>
      </c>
      <c r="DB62" s="31" t="s">
        <v>507</v>
      </c>
      <c r="DC62" s="31" t="s">
        <v>507</v>
      </c>
      <c r="DD62" s="31" t="s">
        <v>507</v>
      </c>
      <c r="DE62" s="31" t="s">
        <v>507</v>
      </c>
      <c r="DF62" s="31" t="s">
        <v>507</v>
      </c>
      <c r="DG62" s="31" t="s">
        <v>507</v>
      </c>
      <c r="DH62" s="31" t="s">
        <v>507</v>
      </c>
      <c r="DI62" s="199" t="s">
        <v>507</v>
      </c>
      <c r="DJ62" s="307"/>
    </row>
    <row r="63" spans="1:114" x14ac:dyDescent="0.3">
      <c r="A63" s="319" t="s">
        <v>456</v>
      </c>
      <c r="B63" s="295">
        <v>-0.12408759124087576</v>
      </c>
      <c r="C63" s="295">
        <v>-4.0000000000000036E-2</v>
      </c>
      <c r="D63" s="295" t="s">
        <v>507</v>
      </c>
      <c r="E63" s="295" t="s">
        <v>507</v>
      </c>
      <c r="F63" s="295" t="s">
        <v>507</v>
      </c>
      <c r="G63" s="295" t="s">
        <v>507</v>
      </c>
      <c r="H63" s="295" t="s">
        <v>507</v>
      </c>
      <c r="I63" s="295" t="s">
        <v>507</v>
      </c>
      <c r="J63" s="295" t="s">
        <v>507</v>
      </c>
      <c r="K63" s="295" t="s">
        <v>507</v>
      </c>
      <c r="L63" s="295" t="s">
        <v>507</v>
      </c>
      <c r="M63" s="295" t="s">
        <v>507</v>
      </c>
      <c r="N63" s="295" t="s">
        <v>507</v>
      </c>
      <c r="O63" s="295" t="s">
        <v>507</v>
      </c>
      <c r="P63" s="295" t="s">
        <v>507</v>
      </c>
      <c r="Q63" s="295" t="s">
        <v>507</v>
      </c>
      <c r="R63" s="295" t="s">
        <v>507</v>
      </c>
      <c r="S63" s="295" t="s">
        <v>507</v>
      </c>
      <c r="T63" s="295" t="s">
        <v>507</v>
      </c>
      <c r="U63" s="295" t="s">
        <v>507</v>
      </c>
      <c r="V63" s="305"/>
      <c r="X63" s="310" t="s">
        <v>456</v>
      </c>
      <c r="Y63" s="199">
        <v>-6.25E-2</v>
      </c>
      <c r="Z63" s="199">
        <v>-0.19999999999999996</v>
      </c>
      <c r="AA63" s="199" t="s">
        <v>507</v>
      </c>
      <c r="AB63" s="199" t="s">
        <v>507</v>
      </c>
      <c r="AC63" s="199" t="s">
        <v>507</v>
      </c>
      <c r="AD63" s="199" t="s">
        <v>507</v>
      </c>
      <c r="AE63" s="199" t="s">
        <v>507</v>
      </c>
      <c r="AF63" s="199" t="s">
        <v>507</v>
      </c>
      <c r="AG63" s="199" t="s">
        <v>507</v>
      </c>
      <c r="AH63" s="199" t="s">
        <v>507</v>
      </c>
      <c r="AI63" s="199" t="s">
        <v>507</v>
      </c>
      <c r="AJ63" s="199" t="s">
        <v>507</v>
      </c>
      <c r="AK63" s="199" t="s">
        <v>507</v>
      </c>
      <c r="AL63" s="199" t="s">
        <v>507</v>
      </c>
      <c r="AM63" s="199" t="s">
        <v>507</v>
      </c>
      <c r="AN63" s="199" t="s">
        <v>507</v>
      </c>
      <c r="AO63" s="199" t="s">
        <v>507</v>
      </c>
      <c r="AP63" s="199" t="s">
        <v>507</v>
      </c>
      <c r="AQ63" s="199" t="s">
        <v>507</v>
      </c>
      <c r="AR63" s="199" t="s">
        <v>507</v>
      </c>
      <c r="AS63" s="307"/>
      <c r="AU63" s="310" t="s">
        <v>456</v>
      </c>
      <c r="AV63" s="199">
        <v>1.1666666666666665</v>
      </c>
      <c r="AW63" s="199">
        <v>-0.23076923076923073</v>
      </c>
      <c r="AX63" s="199" t="s">
        <v>507</v>
      </c>
      <c r="AY63" s="199" t="s">
        <v>507</v>
      </c>
      <c r="AZ63" s="199" t="s">
        <v>507</v>
      </c>
      <c r="BA63" s="199" t="s">
        <v>507</v>
      </c>
      <c r="BB63" s="199" t="s">
        <v>507</v>
      </c>
      <c r="BC63" s="199" t="s">
        <v>507</v>
      </c>
      <c r="BD63" s="199" t="s">
        <v>507</v>
      </c>
      <c r="BE63" s="199" t="s">
        <v>507</v>
      </c>
      <c r="BF63" s="199" t="s">
        <v>507</v>
      </c>
      <c r="BG63" s="199" t="s">
        <v>507</v>
      </c>
      <c r="BH63" s="199" t="s">
        <v>507</v>
      </c>
      <c r="BI63" s="199" t="s">
        <v>507</v>
      </c>
      <c r="BJ63" s="199" t="s">
        <v>507</v>
      </c>
      <c r="BK63" s="199" t="s">
        <v>507</v>
      </c>
      <c r="BL63" s="199" t="s">
        <v>507</v>
      </c>
      <c r="BM63" s="199" t="s">
        <v>507</v>
      </c>
      <c r="BN63" s="199" t="s">
        <v>507</v>
      </c>
      <c r="BO63" s="199" t="s">
        <v>507</v>
      </c>
      <c r="BP63" s="307"/>
      <c r="BR63" s="309" t="s">
        <v>456</v>
      </c>
      <c r="BS63" s="31">
        <v>1.5</v>
      </c>
      <c r="BT63" s="31">
        <v>-0.33333333333333337</v>
      </c>
      <c r="BU63" s="31" t="s">
        <v>507</v>
      </c>
      <c r="BV63" s="31" t="s">
        <v>507</v>
      </c>
      <c r="BW63" s="31" t="s">
        <v>507</v>
      </c>
      <c r="BX63" s="31" t="s">
        <v>507</v>
      </c>
      <c r="BY63" s="31" t="s">
        <v>507</v>
      </c>
      <c r="BZ63" s="31" t="s">
        <v>507</v>
      </c>
      <c r="CA63" s="31" t="s">
        <v>507</v>
      </c>
      <c r="CB63" s="31" t="s">
        <v>507</v>
      </c>
      <c r="CC63" s="31" t="s">
        <v>507</v>
      </c>
      <c r="CD63" s="31" t="s">
        <v>507</v>
      </c>
      <c r="CE63" s="31" t="s">
        <v>507</v>
      </c>
      <c r="CF63" s="31" t="s">
        <v>507</v>
      </c>
      <c r="CG63" s="31" t="s">
        <v>507</v>
      </c>
      <c r="CH63" s="31" t="s">
        <v>507</v>
      </c>
      <c r="CI63" s="31" t="s">
        <v>507</v>
      </c>
      <c r="CJ63" s="31" t="s">
        <v>507</v>
      </c>
      <c r="CK63" s="31" t="s">
        <v>507</v>
      </c>
      <c r="CL63" s="199" t="s">
        <v>507</v>
      </c>
      <c r="CM63" s="307"/>
      <c r="CO63" s="309" t="s">
        <v>456</v>
      </c>
      <c r="CP63" s="31">
        <v>6.5</v>
      </c>
      <c r="CQ63" s="31">
        <v>-0.85866666666666669</v>
      </c>
      <c r="CR63" s="31" t="s">
        <v>507</v>
      </c>
      <c r="CS63" s="31" t="s">
        <v>507</v>
      </c>
      <c r="CT63" s="31" t="s">
        <v>507</v>
      </c>
      <c r="CU63" s="31" t="s">
        <v>507</v>
      </c>
      <c r="CV63" s="31" t="s">
        <v>507</v>
      </c>
      <c r="CW63" s="31" t="s">
        <v>507</v>
      </c>
      <c r="CX63" s="31" t="s">
        <v>507</v>
      </c>
      <c r="CY63" s="31" t="s">
        <v>507</v>
      </c>
      <c r="CZ63" s="31" t="s">
        <v>507</v>
      </c>
      <c r="DA63" s="31" t="s">
        <v>507</v>
      </c>
      <c r="DB63" s="31" t="s">
        <v>507</v>
      </c>
      <c r="DC63" s="31" t="s">
        <v>507</v>
      </c>
      <c r="DD63" s="31" t="s">
        <v>507</v>
      </c>
      <c r="DE63" s="31" t="s">
        <v>507</v>
      </c>
      <c r="DF63" s="31" t="s">
        <v>507</v>
      </c>
      <c r="DG63" s="31">
        <v>-0.33333333333333337</v>
      </c>
      <c r="DH63" s="31" t="s">
        <v>507</v>
      </c>
      <c r="DI63" s="199" t="s">
        <v>507</v>
      </c>
      <c r="DJ63" s="307"/>
    </row>
    <row r="64" spans="1:114" x14ac:dyDescent="0.3">
      <c r="A64" s="319" t="s">
        <v>267</v>
      </c>
      <c r="B64" s="295"/>
      <c r="C64" s="295"/>
      <c r="D64" s="295"/>
      <c r="E64" s="295"/>
      <c r="F64" s="295"/>
      <c r="G64" s="295"/>
      <c r="H64" s="295"/>
      <c r="I64" s="295"/>
      <c r="J64" s="295"/>
      <c r="K64" s="295"/>
      <c r="L64" s="295"/>
      <c r="M64" s="295"/>
      <c r="N64" s="295"/>
      <c r="O64" s="295"/>
      <c r="P64" s="295"/>
      <c r="Q64" s="295"/>
      <c r="R64" s="295"/>
      <c r="S64" s="295"/>
      <c r="T64" s="295"/>
      <c r="U64" s="295" t="s">
        <v>507</v>
      </c>
      <c r="V64" s="305"/>
      <c r="X64" s="310" t="s">
        <v>267</v>
      </c>
      <c r="Y64" s="199"/>
      <c r="Z64" s="199"/>
      <c r="AA64" s="199"/>
      <c r="AB64" s="199"/>
      <c r="AC64" s="199"/>
      <c r="AD64" s="199"/>
      <c r="AE64" s="199"/>
      <c r="AF64" s="199"/>
      <c r="AG64" s="199"/>
      <c r="AH64" s="199"/>
      <c r="AI64" s="199"/>
      <c r="AJ64" s="199"/>
      <c r="AK64" s="199"/>
      <c r="AL64" s="199"/>
      <c r="AM64" s="199"/>
      <c r="AN64" s="199"/>
      <c r="AO64" s="199"/>
      <c r="AP64" s="199"/>
      <c r="AQ64" s="199">
        <v>-8.536585365853655E-2</v>
      </c>
      <c r="AR64" s="199" t="s">
        <v>507</v>
      </c>
      <c r="AS64" s="307"/>
      <c r="AU64" s="310" t="s">
        <v>267</v>
      </c>
      <c r="AV64" s="199"/>
      <c r="AW64" s="199"/>
      <c r="AX64" s="199"/>
      <c r="AY64" s="199"/>
      <c r="AZ64" s="199"/>
      <c r="BA64" s="199"/>
      <c r="BB64" s="199"/>
      <c r="BC64" s="199"/>
      <c r="BD64" s="199"/>
      <c r="BE64" s="199"/>
      <c r="BF64" s="199"/>
      <c r="BG64" s="199"/>
      <c r="BH64" s="199"/>
      <c r="BI64" s="199"/>
      <c r="BJ64" s="199"/>
      <c r="BK64" s="199"/>
      <c r="BL64" s="199"/>
      <c r="BM64" s="199"/>
      <c r="BN64" s="199">
        <v>0.81818181818181812</v>
      </c>
      <c r="BO64" s="199" t="s">
        <v>507</v>
      </c>
      <c r="BP64" s="307"/>
      <c r="BR64" s="309" t="s">
        <v>267</v>
      </c>
      <c r="BS64" s="31"/>
      <c r="BT64" s="31"/>
      <c r="BU64" s="31"/>
      <c r="BV64" s="31"/>
      <c r="BW64" s="31"/>
      <c r="BX64" s="31"/>
      <c r="BY64" s="31"/>
      <c r="BZ64" s="31"/>
      <c r="CA64" s="31"/>
      <c r="CB64" s="31"/>
      <c r="CC64" s="31"/>
      <c r="CD64" s="31"/>
      <c r="CE64" s="31"/>
      <c r="CF64" s="31"/>
      <c r="CG64" s="31"/>
      <c r="CH64" s="31"/>
      <c r="CI64" s="31"/>
      <c r="CJ64" s="31"/>
      <c r="CK64" s="31"/>
      <c r="CL64" s="199" t="s">
        <v>507</v>
      </c>
      <c r="CM64" s="307"/>
      <c r="CO64" s="309" t="s">
        <v>267</v>
      </c>
      <c r="CP64" s="31"/>
      <c r="CQ64" s="31"/>
      <c r="CR64" s="31"/>
      <c r="CS64" s="31"/>
      <c r="CT64" s="31"/>
      <c r="CU64" s="31"/>
      <c r="CV64" s="31"/>
      <c r="CW64" s="31"/>
      <c r="CX64" s="31"/>
      <c r="CY64" s="31"/>
      <c r="CZ64" s="31"/>
      <c r="DA64" s="31"/>
      <c r="DB64" s="31"/>
      <c r="DC64" s="31"/>
      <c r="DD64" s="31"/>
      <c r="DE64" s="31"/>
      <c r="DF64" s="31"/>
      <c r="DG64" s="31"/>
      <c r="DH64" s="31"/>
      <c r="DI64" s="199" t="s">
        <v>507</v>
      </c>
      <c r="DJ64" s="307"/>
    </row>
    <row r="65" spans="1:114" x14ac:dyDescent="0.3">
      <c r="A65" s="318" t="s">
        <v>86</v>
      </c>
      <c r="B65" s="295">
        <v>1.4</v>
      </c>
      <c r="C65" s="295">
        <v>-0.58333333333333326</v>
      </c>
      <c r="D65" s="295">
        <v>0.19999999999999996</v>
      </c>
      <c r="E65" s="295" t="s">
        <v>507</v>
      </c>
      <c r="F65" s="295" t="s">
        <v>507</v>
      </c>
      <c r="G65" s="295" t="s">
        <v>507</v>
      </c>
      <c r="H65" s="295" t="s">
        <v>507</v>
      </c>
      <c r="I65" s="295" t="s">
        <v>507</v>
      </c>
      <c r="J65" s="295" t="s">
        <v>507</v>
      </c>
      <c r="K65" s="295" t="s">
        <v>507</v>
      </c>
      <c r="L65" s="295" t="s">
        <v>507</v>
      </c>
      <c r="M65" s="295" t="s">
        <v>507</v>
      </c>
      <c r="N65" s="295" t="s">
        <v>507</v>
      </c>
      <c r="O65" s="295" t="s">
        <v>507</v>
      </c>
      <c r="P65" s="295" t="s">
        <v>507</v>
      </c>
      <c r="Q65" s="295" t="s">
        <v>507</v>
      </c>
      <c r="R65" s="295" t="s">
        <v>507</v>
      </c>
      <c r="S65" s="295">
        <v>0.3333333333333337</v>
      </c>
      <c r="T65" s="295" t="s">
        <v>507</v>
      </c>
      <c r="U65" s="295" t="s">
        <v>507</v>
      </c>
      <c r="V65" s="305"/>
      <c r="X65" s="309" t="s">
        <v>86</v>
      </c>
      <c r="Y65" s="199">
        <v>-0.19999999999999996</v>
      </c>
      <c r="Z65" s="199">
        <v>0.5</v>
      </c>
      <c r="AA65" s="199">
        <v>-0.16666666666666663</v>
      </c>
      <c r="AB65" s="199" t="s">
        <v>507</v>
      </c>
      <c r="AC65" s="199" t="s">
        <v>507</v>
      </c>
      <c r="AD65" s="199" t="s">
        <v>507</v>
      </c>
      <c r="AE65" s="199" t="s">
        <v>507</v>
      </c>
      <c r="AF65" s="199" t="s">
        <v>507</v>
      </c>
      <c r="AG65" s="199" t="s">
        <v>507</v>
      </c>
      <c r="AH65" s="199" t="s">
        <v>507</v>
      </c>
      <c r="AI65" s="199" t="s">
        <v>507</v>
      </c>
      <c r="AJ65" s="199" t="s">
        <v>507</v>
      </c>
      <c r="AK65" s="199" t="s">
        <v>507</v>
      </c>
      <c r="AL65" s="199" t="s">
        <v>507</v>
      </c>
      <c r="AM65" s="199" t="s">
        <v>507</v>
      </c>
      <c r="AN65" s="199" t="s">
        <v>507</v>
      </c>
      <c r="AO65" s="199" t="s">
        <v>507</v>
      </c>
      <c r="AP65" s="199">
        <v>9.3333333333333268E-2</v>
      </c>
      <c r="AQ65" s="199" t="s">
        <v>507</v>
      </c>
      <c r="AR65" s="199" t="s">
        <v>507</v>
      </c>
      <c r="AS65" s="307"/>
      <c r="AU65" s="309" t="s">
        <v>86</v>
      </c>
      <c r="AV65" s="199">
        <v>2</v>
      </c>
      <c r="AW65" s="199">
        <v>0.66666666666666674</v>
      </c>
      <c r="AX65" s="199">
        <v>-0.4</v>
      </c>
      <c r="AY65" s="199" t="s">
        <v>507</v>
      </c>
      <c r="AZ65" s="199" t="s">
        <v>507</v>
      </c>
      <c r="BA65" s="199" t="s">
        <v>507</v>
      </c>
      <c r="BB65" s="199" t="s">
        <v>507</v>
      </c>
      <c r="BC65" s="199" t="s">
        <v>507</v>
      </c>
      <c r="BD65" s="199" t="s">
        <v>507</v>
      </c>
      <c r="BE65" s="199" t="s">
        <v>507</v>
      </c>
      <c r="BF65" s="199" t="s">
        <v>507</v>
      </c>
      <c r="BG65" s="199" t="s">
        <v>507</v>
      </c>
      <c r="BH65" s="199" t="s">
        <v>507</v>
      </c>
      <c r="BI65" s="199" t="s">
        <v>507</v>
      </c>
      <c r="BJ65" s="199" t="s">
        <v>507</v>
      </c>
      <c r="BK65" s="199" t="s">
        <v>507</v>
      </c>
      <c r="BL65" s="199" t="s">
        <v>507</v>
      </c>
      <c r="BM65" s="199">
        <v>0.375</v>
      </c>
      <c r="BN65" s="199" t="s">
        <v>507</v>
      </c>
      <c r="BO65" s="199" t="s">
        <v>507</v>
      </c>
      <c r="BP65" s="307"/>
      <c r="BR65" s="309" t="s">
        <v>86</v>
      </c>
      <c r="BS65" s="31">
        <v>1</v>
      </c>
      <c r="BT65" s="31">
        <v>-0.5</v>
      </c>
      <c r="BU65" s="31">
        <v>1</v>
      </c>
      <c r="BV65" s="31" t="s">
        <v>507</v>
      </c>
      <c r="BW65" s="31" t="s">
        <v>507</v>
      </c>
      <c r="BX65" s="31" t="s">
        <v>507</v>
      </c>
      <c r="BY65" s="31" t="s">
        <v>507</v>
      </c>
      <c r="BZ65" s="31" t="s">
        <v>507</v>
      </c>
      <c r="CA65" s="31" t="s">
        <v>507</v>
      </c>
      <c r="CB65" s="31" t="s">
        <v>507</v>
      </c>
      <c r="CC65" s="31" t="s">
        <v>507</v>
      </c>
      <c r="CD65" s="31" t="s">
        <v>507</v>
      </c>
      <c r="CE65" s="31" t="s">
        <v>507</v>
      </c>
      <c r="CF65" s="31" t="s">
        <v>507</v>
      </c>
      <c r="CG65" s="31" t="s">
        <v>507</v>
      </c>
      <c r="CH65" s="31" t="s">
        <v>507</v>
      </c>
      <c r="CI65" s="31" t="s">
        <v>507</v>
      </c>
      <c r="CJ65" s="31">
        <v>8.3333333333333259E-2</v>
      </c>
      <c r="CK65" s="31" t="s">
        <v>507</v>
      </c>
      <c r="CL65" s="199" t="s">
        <v>507</v>
      </c>
      <c r="CM65" s="307"/>
      <c r="CO65" s="309" t="s">
        <v>86</v>
      </c>
      <c r="CP65" s="31">
        <v>1</v>
      </c>
      <c r="CQ65" s="31">
        <v>0.19999999999999996</v>
      </c>
      <c r="CR65" s="31">
        <v>0</v>
      </c>
      <c r="CS65" s="31" t="s">
        <v>507</v>
      </c>
      <c r="CT65" s="31" t="s">
        <v>507</v>
      </c>
      <c r="CU65" s="31" t="s">
        <v>507</v>
      </c>
      <c r="CV65" s="31" t="s">
        <v>507</v>
      </c>
      <c r="CW65" s="31" t="s">
        <v>507</v>
      </c>
      <c r="CX65" s="31" t="s">
        <v>507</v>
      </c>
      <c r="CY65" s="31" t="s">
        <v>507</v>
      </c>
      <c r="CZ65" s="31" t="s">
        <v>507</v>
      </c>
      <c r="DA65" s="31" t="s">
        <v>507</v>
      </c>
      <c r="DB65" s="31" t="s">
        <v>507</v>
      </c>
      <c r="DC65" s="31" t="s">
        <v>507</v>
      </c>
      <c r="DD65" s="31" t="s">
        <v>507</v>
      </c>
      <c r="DE65" s="31" t="s">
        <v>507</v>
      </c>
      <c r="DF65" s="31" t="s">
        <v>507</v>
      </c>
      <c r="DG65" s="31">
        <v>0</v>
      </c>
      <c r="DH65" s="31" t="s">
        <v>507</v>
      </c>
      <c r="DI65" s="199" t="s">
        <v>507</v>
      </c>
      <c r="DJ65" s="307"/>
    </row>
    <row r="66" spans="1:114" x14ac:dyDescent="0.3">
      <c r="A66" s="318" t="s">
        <v>37</v>
      </c>
      <c r="B66" s="295">
        <v>0</v>
      </c>
      <c r="C66" s="295" t="s">
        <v>507</v>
      </c>
      <c r="D66" s="295" t="s">
        <v>507</v>
      </c>
      <c r="E66" s="295" t="s">
        <v>507</v>
      </c>
      <c r="F66" s="295" t="s">
        <v>507</v>
      </c>
      <c r="G66" s="295">
        <v>-0.5</v>
      </c>
      <c r="H66" s="295">
        <v>0</v>
      </c>
      <c r="I66" s="295" t="s">
        <v>507</v>
      </c>
      <c r="J66" s="295" t="s">
        <v>507</v>
      </c>
      <c r="K66" s="295" t="s">
        <v>507</v>
      </c>
      <c r="L66" s="295">
        <v>0.50000000000000022</v>
      </c>
      <c r="M66" s="295" t="s">
        <v>507</v>
      </c>
      <c r="N66" s="295" t="s">
        <v>507</v>
      </c>
      <c r="O66" s="295" t="s">
        <v>507</v>
      </c>
      <c r="P66" s="295" t="s">
        <v>507</v>
      </c>
      <c r="Q66" s="295" t="s">
        <v>507</v>
      </c>
      <c r="R66" s="295">
        <v>-0.125</v>
      </c>
      <c r="S66" s="295" t="s">
        <v>507</v>
      </c>
      <c r="T66" s="295" t="s">
        <v>507</v>
      </c>
      <c r="U66" s="295" t="s">
        <v>507</v>
      </c>
      <c r="V66" s="305"/>
      <c r="X66" s="309" t="s">
        <v>37</v>
      </c>
      <c r="Y66" s="199">
        <v>0</v>
      </c>
      <c r="Z66" s="199" t="s">
        <v>507</v>
      </c>
      <c r="AA66" s="199" t="s">
        <v>507</v>
      </c>
      <c r="AB66" s="199" t="s">
        <v>507</v>
      </c>
      <c r="AC66" s="199" t="s">
        <v>507</v>
      </c>
      <c r="AD66" s="199">
        <v>0</v>
      </c>
      <c r="AE66" s="199">
        <v>0</v>
      </c>
      <c r="AF66" s="199" t="s">
        <v>507</v>
      </c>
      <c r="AG66" s="199" t="s">
        <v>507</v>
      </c>
      <c r="AH66" s="199">
        <v>0</v>
      </c>
      <c r="AI66" s="199">
        <v>0.33333333333333326</v>
      </c>
      <c r="AJ66" s="199" t="s">
        <v>507</v>
      </c>
      <c r="AK66" s="199" t="s">
        <v>507</v>
      </c>
      <c r="AL66" s="199" t="s">
        <v>507</v>
      </c>
      <c r="AM66" s="199" t="s">
        <v>507</v>
      </c>
      <c r="AN66" s="199" t="s">
        <v>507</v>
      </c>
      <c r="AO66" s="199">
        <v>-0.5</v>
      </c>
      <c r="AP66" s="199" t="s">
        <v>507</v>
      </c>
      <c r="AQ66" s="199" t="s">
        <v>507</v>
      </c>
      <c r="AR66" s="199" t="s">
        <v>507</v>
      </c>
      <c r="AS66" s="307"/>
      <c r="AU66" s="309" t="s">
        <v>37</v>
      </c>
      <c r="AV66" s="199">
        <v>0</v>
      </c>
      <c r="AW66" s="199" t="s">
        <v>507</v>
      </c>
      <c r="AX66" s="199" t="s">
        <v>507</v>
      </c>
      <c r="AY66" s="199" t="s">
        <v>507</v>
      </c>
      <c r="AZ66" s="199" t="s">
        <v>507</v>
      </c>
      <c r="BA66" s="199">
        <v>0</v>
      </c>
      <c r="BB66" s="199">
        <v>0</v>
      </c>
      <c r="BC66" s="199" t="s">
        <v>507</v>
      </c>
      <c r="BD66" s="199" t="s">
        <v>507</v>
      </c>
      <c r="BE66" s="199">
        <v>0</v>
      </c>
      <c r="BF66" s="199">
        <v>0</v>
      </c>
      <c r="BG66" s="199" t="s">
        <v>507</v>
      </c>
      <c r="BH66" s="199" t="s">
        <v>507</v>
      </c>
      <c r="BI66" s="199" t="s">
        <v>507</v>
      </c>
      <c r="BJ66" s="199" t="s">
        <v>507</v>
      </c>
      <c r="BK66" s="199" t="s">
        <v>507</v>
      </c>
      <c r="BL66" s="199">
        <v>0</v>
      </c>
      <c r="BM66" s="199" t="s">
        <v>507</v>
      </c>
      <c r="BN66" s="199" t="s">
        <v>507</v>
      </c>
      <c r="BO66" s="199" t="s">
        <v>507</v>
      </c>
      <c r="BP66" s="307"/>
      <c r="BR66" s="309" t="s">
        <v>37</v>
      </c>
      <c r="BS66" s="31">
        <v>-8.333333333333337E-2</v>
      </c>
      <c r="BT66" s="31" t="s">
        <v>507</v>
      </c>
      <c r="BU66" s="31" t="s">
        <v>507</v>
      </c>
      <c r="BV66" s="31" t="s">
        <v>507</v>
      </c>
      <c r="BW66" s="31" t="s">
        <v>507</v>
      </c>
      <c r="BX66" s="31">
        <v>0.25</v>
      </c>
      <c r="BY66" s="31">
        <v>0</v>
      </c>
      <c r="BZ66" s="31" t="s">
        <v>507</v>
      </c>
      <c r="CA66" s="31" t="s">
        <v>507</v>
      </c>
      <c r="CB66" s="31">
        <v>0.25</v>
      </c>
      <c r="CC66" s="31">
        <v>0</v>
      </c>
      <c r="CD66" s="31" t="s">
        <v>507</v>
      </c>
      <c r="CE66" s="31" t="s">
        <v>507</v>
      </c>
      <c r="CF66" s="31" t="s">
        <v>507</v>
      </c>
      <c r="CG66" s="31" t="s">
        <v>507</v>
      </c>
      <c r="CH66" s="31" t="s">
        <v>507</v>
      </c>
      <c r="CI66" s="31">
        <v>-0.16666666666666663</v>
      </c>
      <c r="CJ66" s="31" t="s">
        <v>507</v>
      </c>
      <c r="CK66" s="31" t="s">
        <v>507</v>
      </c>
      <c r="CL66" s="199" t="s">
        <v>507</v>
      </c>
      <c r="CM66" s="307"/>
      <c r="CO66" s="309" t="s">
        <v>37</v>
      </c>
      <c r="CP66" s="31">
        <v>0</v>
      </c>
      <c r="CQ66" s="31" t="s">
        <v>507</v>
      </c>
      <c r="CR66" s="31" t="s">
        <v>507</v>
      </c>
      <c r="CS66" s="31" t="s">
        <v>507</v>
      </c>
      <c r="CT66" s="31" t="s">
        <v>507</v>
      </c>
      <c r="CU66" s="31">
        <v>1</v>
      </c>
      <c r="CV66" s="31">
        <v>0</v>
      </c>
      <c r="CW66" s="31" t="s">
        <v>507</v>
      </c>
      <c r="CX66" s="31" t="s">
        <v>507</v>
      </c>
      <c r="CY66" s="31" t="s">
        <v>507</v>
      </c>
      <c r="CZ66" s="31">
        <v>0</v>
      </c>
      <c r="DA66" s="31" t="s">
        <v>507</v>
      </c>
      <c r="DB66" s="31" t="s">
        <v>507</v>
      </c>
      <c r="DC66" s="31" t="s">
        <v>507</v>
      </c>
      <c r="DD66" s="31" t="s">
        <v>507</v>
      </c>
      <c r="DE66" s="31" t="s">
        <v>507</v>
      </c>
      <c r="DF66" s="31">
        <v>0.60000000000000009</v>
      </c>
      <c r="DG66" s="31" t="s">
        <v>507</v>
      </c>
      <c r="DH66" s="31" t="s">
        <v>507</v>
      </c>
      <c r="DI66" s="199" t="s">
        <v>507</v>
      </c>
      <c r="DJ66" s="307"/>
    </row>
    <row r="67" spans="1:114" ht="14.5" thickBot="1" x14ac:dyDescent="0.35">
      <c r="A67" s="320" t="s">
        <v>45</v>
      </c>
      <c r="B67" s="300" t="s">
        <v>507</v>
      </c>
      <c r="C67" s="300" t="s">
        <v>507</v>
      </c>
      <c r="D67" s="300" t="s">
        <v>507</v>
      </c>
      <c r="E67" s="300" t="s">
        <v>507</v>
      </c>
      <c r="F67" s="300" t="s">
        <v>507</v>
      </c>
      <c r="G67" s="300">
        <v>0</v>
      </c>
      <c r="H67" s="300">
        <v>0</v>
      </c>
      <c r="I67" s="300">
        <v>0.5</v>
      </c>
      <c r="J67" s="300">
        <v>0.33333333333333326</v>
      </c>
      <c r="K67" s="300">
        <v>2.3332857142857142</v>
      </c>
      <c r="L67" s="300">
        <v>0.43144902070029567</v>
      </c>
      <c r="M67" s="300">
        <v>-0.25149700598802394</v>
      </c>
      <c r="N67" s="300" t="s">
        <v>507</v>
      </c>
      <c r="O67" s="300" t="s">
        <v>507</v>
      </c>
      <c r="P67" s="300" t="s">
        <v>507</v>
      </c>
      <c r="Q67" s="300">
        <v>-2.8632478632478753E-3</v>
      </c>
      <c r="R67" s="300">
        <v>-0.24998928556122224</v>
      </c>
      <c r="S67" s="300">
        <v>-0.49714285714285666</v>
      </c>
      <c r="T67" s="300">
        <v>0.4886363636363622</v>
      </c>
      <c r="U67" s="300">
        <v>0.14503816793893143</v>
      </c>
      <c r="V67" s="306"/>
      <c r="X67" s="309" t="s">
        <v>45</v>
      </c>
      <c r="Y67" s="199" t="s">
        <v>507</v>
      </c>
      <c r="Z67" s="199" t="s">
        <v>507</v>
      </c>
      <c r="AA67" s="199" t="s">
        <v>507</v>
      </c>
      <c r="AB67" s="199" t="s">
        <v>507</v>
      </c>
      <c r="AC67" s="199" t="s">
        <v>507</v>
      </c>
      <c r="AD67" s="199">
        <v>-0.61075329039484738</v>
      </c>
      <c r="AE67" s="199">
        <v>0.19904076738608634</v>
      </c>
      <c r="AF67" s="199">
        <v>0.12500000000000444</v>
      </c>
      <c r="AG67" s="199">
        <v>-0.11109333333333327</v>
      </c>
      <c r="AH67" s="199">
        <v>0.1249775004499909</v>
      </c>
      <c r="AI67" s="199">
        <v>2.666666666666595E-3</v>
      </c>
      <c r="AJ67" s="199">
        <v>0.11170212765957444</v>
      </c>
      <c r="AK67" s="199">
        <v>-0.20095693779904311</v>
      </c>
      <c r="AL67" s="199">
        <v>0</v>
      </c>
      <c r="AM67" s="199">
        <v>-0.20095693779904311</v>
      </c>
      <c r="AN67" s="199">
        <v>0.1227544910179641</v>
      </c>
      <c r="AO67" s="199">
        <v>-0.10933333333333328</v>
      </c>
      <c r="AP67" s="199">
        <v>-0.12574850299401197</v>
      </c>
      <c r="AQ67" s="199">
        <v>0.14383561643835607</v>
      </c>
      <c r="AR67" s="199">
        <v>-0.12574850299401197</v>
      </c>
      <c r="AS67" s="308"/>
      <c r="AU67" s="309" t="s">
        <v>45</v>
      </c>
      <c r="AV67" s="199" t="s">
        <v>507</v>
      </c>
      <c r="AW67" s="199" t="s">
        <v>507</v>
      </c>
      <c r="AX67" s="199" t="s">
        <v>507</v>
      </c>
      <c r="AY67" s="199" t="s">
        <v>507</v>
      </c>
      <c r="AZ67" s="199" t="s">
        <v>507</v>
      </c>
      <c r="BA67" s="199">
        <v>0.55086848635235741</v>
      </c>
      <c r="BB67" s="199">
        <v>-0.37980769230769396</v>
      </c>
      <c r="BC67" s="199">
        <v>0.77364341085271793</v>
      </c>
      <c r="BD67" s="199">
        <v>-0.41349090909090913</v>
      </c>
      <c r="BE67" s="199">
        <v>-0.37999875999751997</v>
      </c>
      <c r="BF67" s="199">
        <v>-0.25</v>
      </c>
      <c r="BG67" s="199">
        <v>3</v>
      </c>
      <c r="BH67" s="199">
        <v>-0.83333333333333337</v>
      </c>
      <c r="BI67" s="199">
        <v>1</v>
      </c>
      <c r="BJ67" s="199">
        <v>-0.66666666666666674</v>
      </c>
      <c r="BK67" s="199">
        <v>0</v>
      </c>
      <c r="BL67" s="199">
        <v>0</v>
      </c>
      <c r="BM67" s="199">
        <v>0</v>
      </c>
      <c r="BN67" s="199">
        <v>1.5</v>
      </c>
      <c r="BO67" s="199">
        <v>-0.6</v>
      </c>
      <c r="BP67" s="308"/>
      <c r="BR67" s="309" t="s">
        <v>45</v>
      </c>
      <c r="BS67" s="31" t="s">
        <v>507</v>
      </c>
      <c r="BT67" s="31" t="s">
        <v>507</v>
      </c>
      <c r="BU67" s="31" t="s">
        <v>507</v>
      </c>
      <c r="BV67" s="31" t="s">
        <v>507</v>
      </c>
      <c r="BW67" s="31" t="s">
        <v>507</v>
      </c>
      <c r="BX67" s="31">
        <v>8.8000000000000078E-2</v>
      </c>
      <c r="BY67" s="31">
        <v>-8.0882352941176516E-2</v>
      </c>
      <c r="BZ67" s="31">
        <v>0.5</v>
      </c>
      <c r="CA67" s="31">
        <v>-0.33333333333333337</v>
      </c>
      <c r="CB67" s="31">
        <v>-0.65</v>
      </c>
      <c r="CC67" s="31">
        <v>0</v>
      </c>
      <c r="CD67" s="31">
        <v>0</v>
      </c>
      <c r="CE67" s="31">
        <v>-0.2857142857142857</v>
      </c>
      <c r="CF67" s="31">
        <v>0.19999999999999996</v>
      </c>
      <c r="CG67" s="31">
        <v>-0.1428571428571429</v>
      </c>
      <c r="CH67" s="31">
        <v>0.16666666666666674</v>
      </c>
      <c r="CI67" s="31">
        <v>-0.2857142857142857</v>
      </c>
      <c r="CJ67" s="31">
        <v>0.19999999999999996</v>
      </c>
      <c r="CK67" s="31">
        <v>0</v>
      </c>
      <c r="CL67" s="199">
        <v>0.16666666666666674</v>
      </c>
      <c r="CM67" s="308"/>
      <c r="CO67" s="309" t="s">
        <v>45</v>
      </c>
      <c r="CP67" s="31" t="s">
        <v>507</v>
      </c>
      <c r="CQ67" s="31" t="s">
        <v>507</v>
      </c>
      <c r="CR67" s="31" t="s">
        <v>507</v>
      </c>
      <c r="CS67" s="31" t="s">
        <v>507</v>
      </c>
      <c r="CT67" s="31" t="s">
        <v>507</v>
      </c>
      <c r="CU67" s="31">
        <v>-0.27</v>
      </c>
      <c r="CV67" s="31">
        <v>-0.6860730593607306</v>
      </c>
      <c r="CW67" s="31">
        <v>1.0509090909090908</v>
      </c>
      <c r="CX67" s="31">
        <v>-0.29078014184397161</v>
      </c>
      <c r="CY67" s="31">
        <v>0</v>
      </c>
      <c r="CZ67" s="31">
        <v>0</v>
      </c>
      <c r="DA67" s="31">
        <v>-6.0000000000000053E-2</v>
      </c>
      <c r="DB67" s="31">
        <v>6.3829787234042534E-2</v>
      </c>
      <c r="DC67" s="31">
        <v>-6.0000000000000053E-2</v>
      </c>
      <c r="DD67" s="31">
        <v>0</v>
      </c>
      <c r="DE67" s="31">
        <v>-0.13563829787234039</v>
      </c>
      <c r="DF67" s="31">
        <v>-0.22461538461538466</v>
      </c>
      <c r="DG67" s="31">
        <v>0</v>
      </c>
      <c r="DH67" s="31">
        <v>0</v>
      </c>
      <c r="DI67" s="199">
        <v>-0.30158730158730163</v>
      </c>
      <c r="DJ67" s="308"/>
    </row>
    <row r="68" spans="1:114" ht="14.5" thickBot="1" x14ac:dyDescent="0.35">
      <c r="A68" s="311" t="s">
        <v>468</v>
      </c>
      <c r="B68" s="202">
        <v>0.16788321167883202</v>
      </c>
      <c r="C68" s="202">
        <v>-0.28000000000000003</v>
      </c>
      <c r="D68" s="202">
        <v>-2.777777777777779E-2</v>
      </c>
      <c r="E68" s="202">
        <v>-9.8214285714285698E-2</v>
      </c>
      <c r="F68" s="202">
        <v>0.58415841584158423</v>
      </c>
      <c r="G68" s="202">
        <v>-0.5</v>
      </c>
      <c r="H68" s="202">
        <v>0.54</v>
      </c>
      <c r="I68" s="202">
        <v>0.46579804560260585</v>
      </c>
      <c r="J68" s="202">
        <v>-0.55555555555555558</v>
      </c>
      <c r="K68" s="202">
        <v>1.3916666666666666</v>
      </c>
      <c r="L68" s="202">
        <v>-0.12195121951219512</v>
      </c>
      <c r="M68" s="202">
        <v>8.5694444444444517E-2</v>
      </c>
      <c r="N68" s="202">
        <v>-0.12279098667738819</v>
      </c>
      <c r="O68" s="202">
        <v>0.17000000000000015</v>
      </c>
      <c r="P68" s="202">
        <v>-0.12279098667738819</v>
      </c>
      <c r="Q68" s="202">
        <v>-0.14529914529914534</v>
      </c>
      <c r="R68" s="202">
        <v>-0.125</v>
      </c>
      <c r="S68" s="202">
        <v>0.14285714285714324</v>
      </c>
      <c r="T68" s="202">
        <v>-0.25000000000000022</v>
      </c>
      <c r="U68" s="202">
        <v>0</v>
      </c>
      <c r="V68" s="203">
        <f>(V37/U37)-1</f>
        <v>0.16666666666666652</v>
      </c>
      <c r="X68" s="315" t="s">
        <v>468</v>
      </c>
      <c r="Y68" s="202">
        <v>-0.5</v>
      </c>
      <c r="Z68" s="202">
        <v>0.5</v>
      </c>
      <c r="AA68" s="202">
        <v>0.66666666666666674</v>
      </c>
      <c r="AB68" s="202">
        <v>-0.5</v>
      </c>
      <c r="AC68" s="202">
        <v>1</v>
      </c>
      <c r="AD68" s="202">
        <v>-0.4</v>
      </c>
      <c r="AE68" s="202">
        <v>0.11333333333333329</v>
      </c>
      <c r="AF68" s="202">
        <v>0.1227544910179641</v>
      </c>
      <c r="AG68" s="202">
        <v>-0.19999999999999996</v>
      </c>
      <c r="AH68" s="202">
        <v>0.19771666666666676</v>
      </c>
      <c r="AI68" s="202">
        <v>0.11322933915923339</v>
      </c>
      <c r="AJ68" s="202">
        <v>0.14999999999999991</v>
      </c>
      <c r="AK68" s="202">
        <v>8.6956521739130377E-2</v>
      </c>
      <c r="AL68" s="202">
        <v>-0.25</v>
      </c>
      <c r="AM68" s="202">
        <v>-0.18478260869565222</v>
      </c>
      <c r="AN68" s="202">
        <v>6.6666666666666652E-2</v>
      </c>
      <c r="AO68" s="202">
        <v>-0.25</v>
      </c>
      <c r="AP68" s="202">
        <v>9.3333333333333268E-2</v>
      </c>
      <c r="AQ68" s="202">
        <v>-8.536585365853655E-2</v>
      </c>
      <c r="AR68" s="202">
        <v>0</v>
      </c>
      <c r="AS68" s="203">
        <f>(AS37/AR37)-1</f>
        <v>-0.23499999999999999</v>
      </c>
      <c r="AU68" s="311" t="s">
        <v>468</v>
      </c>
      <c r="AV68" s="202">
        <v>-8.333333333333337E-2</v>
      </c>
      <c r="AW68" s="202">
        <v>-9.0909090909090939E-2</v>
      </c>
      <c r="AX68" s="202">
        <v>0</v>
      </c>
      <c r="AY68" s="202">
        <v>-9.9999999999999978E-2</v>
      </c>
      <c r="AZ68" s="202">
        <v>0.11111111111111116</v>
      </c>
      <c r="BA68" s="202">
        <v>0</v>
      </c>
      <c r="BB68" s="202">
        <v>0.252</v>
      </c>
      <c r="BC68" s="202">
        <v>-0.12</v>
      </c>
      <c r="BD68" s="202">
        <v>-0.27272727272727271</v>
      </c>
      <c r="BE68" s="202">
        <v>0.25</v>
      </c>
      <c r="BF68" s="202">
        <v>0</v>
      </c>
      <c r="BG68" s="202">
        <v>0.19999999999999996</v>
      </c>
      <c r="BH68" s="202">
        <v>-0.25</v>
      </c>
      <c r="BI68" s="202">
        <v>0.33333333333333326</v>
      </c>
      <c r="BJ68" s="202">
        <v>0</v>
      </c>
      <c r="BK68" s="202">
        <v>-0.16666666666666663</v>
      </c>
      <c r="BL68" s="202">
        <v>0</v>
      </c>
      <c r="BM68" s="202">
        <v>0.10000000000000009</v>
      </c>
      <c r="BN68" s="202">
        <v>-9.0909090909090939E-2</v>
      </c>
      <c r="BO68" s="202">
        <v>0</v>
      </c>
      <c r="BP68" s="203">
        <f>(BP37/BO37)-1</f>
        <v>0.10000000000000009</v>
      </c>
      <c r="BR68" s="316" t="s">
        <v>468</v>
      </c>
      <c r="BS68" s="202">
        <v>-0.16666666666666663</v>
      </c>
      <c r="BT68" s="202">
        <v>0</v>
      </c>
      <c r="BU68" s="202">
        <v>-0.19999999999999996</v>
      </c>
      <c r="BV68" s="202">
        <v>0.5</v>
      </c>
      <c r="BW68" s="202">
        <v>0</v>
      </c>
      <c r="BX68" s="202">
        <v>-0.16666666666666663</v>
      </c>
      <c r="BY68" s="202">
        <v>0.19999999999999996</v>
      </c>
      <c r="BZ68" s="202">
        <v>-0.16666666666666663</v>
      </c>
      <c r="CA68" s="202">
        <v>0.30000000000000004</v>
      </c>
      <c r="CB68" s="202">
        <v>-3.8461538461538436E-2</v>
      </c>
      <c r="CC68" s="202">
        <v>-4.0000000000000036E-2</v>
      </c>
      <c r="CD68" s="202">
        <v>0.33333333333333326</v>
      </c>
      <c r="CE68" s="202">
        <v>-0.15625</v>
      </c>
      <c r="CF68" s="202">
        <v>-1.7777777777777781E-2</v>
      </c>
      <c r="CG68" s="202">
        <v>-0.17125000000000001</v>
      </c>
      <c r="CH68" s="202">
        <v>5.580693815987936E-2</v>
      </c>
      <c r="CI68" s="202">
        <v>-3.5714285714285698E-2</v>
      </c>
      <c r="CJ68" s="202">
        <v>-3.703703703703709E-2</v>
      </c>
      <c r="CK68" s="202">
        <v>-0.15384615384615385</v>
      </c>
      <c r="CL68" s="202">
        <v>9.0909090909090828E-2</v>
      </c>
      <c r="CM68" s="203">
        <f>(CM37/CL37)-1</f>
        <v>0</v>
      </c>
      <c r="CO68" s="321" t="s">
        <v>468</v>
      </c>
      <c r="CP68" s="40">
        <v>0.25</v>
      </c>
      <c r="CQ68" s="40">
        <v>-0.15200000000000002</v>
      </c>
      <c r="CR68" s="40">
        <v>6.2264150943396324E-2</v>
      </c>
      <c r="CS68" s="40">
        <v>0.3321492007104796</v>
      </c>
      <c r="CT68" s="40">
        <v>-0.16666666666666663</v>
      </c>
      <c r="CU68" s="40">
        <v>0.60000000000000009</v>
      </c>
      <c r="CV68" s="40">
        <v>-0.25</v>
      </c>
      <c r="CW68" s="322">
        <v>-6.25E-2</v>
      </c>
      <c r="CX68" s="40">
        <v>-4.0000000000000036E-2</v>
      </c>
      <c r="CY68" s="322">
        <v>0.11111111111111116</v>
      </c>
      <c r="CZ68" s="322">
        <v>0.33333333333333326</v>
      </c>
      <c r="DA68" s="323">
        <v>-0.25</v>
      </c>
      <c r="DB68" s="323">
        <v>0.10000000000000009</v>
      </c>
      <c r="DC68" s="323">
        <v>-0.27878787878787881</v>
      </c>
      <c r="DD68" s="323">
        <v>-0.20666666666666667</v>
      </c>
      <c r="DE68" s="323">
        <v>5.0420168067226934E-2</v>
      </c>
      <c r="DF68" s="323">
        <v>-0.19999999999999996</v>
      </c>
      <c r="DG68" s="323">
        <v>0</v>
      </c>
      <c r="DH68" s="323">
        <v>0</v>
      </c>
      <c r="DI68" s="324">
        <v>0</v>
      </c>
      <c r="DJ68" s="203">
        <f>(DJ37/DI37)-1</f>
        <v>0.375</v>
      </c>
    </row>
    <row r="71" spans="1:114" x14ac:dyDescent="0.3">
      <c r="A71" s="409" t="s">
        <v>4</v>
      </c>
      <c r="B71" s="409"/>
      <c r="C71" s="409"/>
      <c r="D71" s="409"/>
      <c r="E71" s="409"/>
      <c r="F71" s="409"/>
      <c r="G71" s="409"/>
      <c r="H71" s="409"/>
      <c r="I71" s="409"/>
      <c r="J71" s="409"/>
      <c r="K71" s="409"/>
      <c r="L71" s="409"/>
      <c r="M71" s="409"/>
      <c r="N71" s="409"/>
      <c r="O71" s="409"/>
      <c r="P71" s="409"/>
      <c r="Q71" s="409"/>
      <c r="R71" s="409"/>
      <c r="S71" s="409"/>
      <c r="T71" s="409"/>
      <c r="U71" s="409"/>
      <c r="V71" s="143"/>
      <c r="X71" s="409" t="s">
        <v>34</v>
      </c>
      <c r="Y71" s="409"/>
      <c r="Z71" s="409"/>
      <c r="AA71" s="409"/>
      <c r="AB71" s="409"/>
      <c r="AC71" s="409"/>
      <c r="AD71" s="409"/>
      <c r="AE71" s="409"/>
      <c r="AF71" s="409"/>
      <c r="AG71" s="409"/>
      <c r="AH71" s="409"/>
      <c r="AI71" s="409"/>
      <c r="AJ71" s="409"/>
      <c r="AK71" s="409"/>
      <c r="AL71" s="409"/>
      <c r="AM71" s="409"/>
      <c r="AN71" s="409"/>
      <c r="AO71" s="409"/>
      <c r="AP71" s="409"/>
      <c r="AQ71" s="409"/>
      <c r="AR71" s="409"/>
      <c r="AS71" s="143"/>
      <c r="AU71" s="401" t="s">
        <v>23</v>
      </c>
      <c r="AV71" s="401"/>
      <c r="AW71" s="401"/>
      <c r="AX71" s="401"/>
      <c r="AY71" s="401"/>
      <c r="AZ71" s="401"/>
      <c r="BA71" s="401"/>
      <c r="BB71" s="401"/>
      <c r="BC71" s="401"/>
      <c r="BD71" s="401"/>
      <c r="BE71" s="401"/>
      <c r="BF71" s="401"/>
      <c r="BG71" s="401"/>
      <c r="BH71" s="401"/>
      <c r="BI71" s="401"/>
      <c r="BJ71" s="401"/>
      <c r="BK71" s="401"/>
      <c r="BL71" s="401"/>
      <c r="BM71" s="401"/>
      <c r="BN71" s="401"/>
      <c r="BO71" s="401"/>
      <c r="BP71" s="143"/>
      <c r="BR71" s="394" t="s">
        <v>24</v>
      </c>
      <c r="BS71" s="394"/>
      <c r="BT71" s="394"/>
      <c r="BU71" s="394"/>
      <c r="BV71" s="394"/>
      <c r="BW71" s="394"/>
      <c r="BX71" s="394"/>
      <c r="BY71" s="394"/>
      <c r="BZ71" s="394"/>
      <c r="CA71" s="394"/>
      <c r="CB71" s="394"/>
      <c r="CC71" s="394"/>
      <c r="CD71" s="394"/>
      <c r="CE71" s="394"/>
      <c r="CF71" s="394"/>
      <c r="CG71" s="394"/>
      <c r="CH71" s="394"/>
      <c r="CI71" s="394"/>
      <c r="CJ71" s="394"/>
      <c r="CK71" s="394"/>
      <c r="CL71" s="394"/>
      <c r="CM71" s="141"/>
    </row>
    <row r="72" spans="1:114" ht="26" x14ac:dyDescent="0.3">
      <c r="A72" s="30" t="s">
        <v>447</v>
      </c>
      <c r="B72" s="30" t="s">
        <v>448</v>
      </c>
      <c r="C72" s="61" t="s">
        <v>449</v>
      </c>
      <c r="D72" s="30" t="s">
        <v>461</v>
      </c>
      <c r="E72" s="30" t="s">
        <v>462</v>
      </c>
      <c r="F72" s="30" t="s">
        <v>451</v>
      </c>
      <c r="G72" s="30" t="s">
        <v>463</v>
      </c>
      <c r="H72" s="54" t="s">
        <v>464</v>
      </c>
      <c r="I72" s="54" t="s">
        <v>490</v>
      </c>
      <c r="J72" s="54" t="s">
        <v>501</v>
      </c>
      <c r="K72" s="106" t="s">
        <v>839</v>
      </c>
      <c r="L72" s="54" t="s">
        <v>911</v>
      </c>
      <c r="M72" s="207" t="s">
        <v>915</v>
      </c>
      <c r="N72" s="54" t="s">
        <v>979</v>
      </c>
      <c r="O72" s="106" t="s">
        <v>980</v>
      </c>
      <c r="P72" s="54" t="s">
        <v>981</v>
      </c>
      <c r="Q72" s="54" t="s">
        <v>982</v>
      </c>
      <c r="R72" s="54" t="s">
        <v>983</v>
      </c>
      <c r="S72" s="54" t="s">
        <v>984</v>
      </c>
      <c r="T72" s="54" t="s">
        <v>985</v>
      </c>
      <c r="U72" s="54" t="s">
        <v>986</v>
      </c>
      <c r="V72" s="106" t="s">
        <v>969</v>
      </c>
      <c r="X72" s="30" t="s">
        <v>447</v>
      </c>
      <c r="Y72" s="30" t="s">
        <v>448</v>
      </c>
      <c r="Z72" s="61" t="s">
        <v>449</v>
      </c>
      <c r="AA72" s="30" t="s">
        <v>461</v>
      </c>
      <c r="AB72" s="30" t="s">
        <v>462</v>
      </c>
      <c r="AC72" s="30" t="s">
        <v>451</v>
      </c>
      <c r="AD72" s="30" t="s">
        <v>463</v>
      </c>
      <c r="AE72" s="54" t="s">
        <v>464</v>
      </c>
      <c r="AF72" s="54" t="s">
        <v>490</v>
      </c>
      <c r="AG72" s="54" t="s">
        <v>501</v>
      </c>
      <c r="AH72" s="106" t="s">
        <v>839</v>
      </c>
      <c r="AI72" s="54" t="s">
        <v>911</v>
      </c>
      <c r="AJ72" s="106" t="s">
        <v>915</v>
      </c>
      <c r="AK72" s="54" t="s">
        <v>979</v>
      </c>
      <c r="AL72" s="106" t="s">
        <v>980</v>
      </c>
      <c r="AM72" s="54" t="s">
        <v>981</v>
      </c>
      <c r="AN72" s="54" t="s">
        <v>982</v>
      </c>
      <c r="AO72" s="54" t="s">
        <v>983</v>
      </c>
      <c r="AP72" s="54" t="s">
        <v>984</v>
      </c>
      <c r="AQ72" s="54" t="s">
        <v>985</v>
      </c>
      <c r="AR72" s="54" t="s">
        <v>986</v>
      </c>
      <c r="AS72" s="106" t="s">
        <v>969</v>
      </c>
      <c r="AU72" s="30" t="s">
        <v>447</v>
      </c>
      <c r="AV72" s="30" t="s">
        <v>448</v>
      </c>
      <c r="AW72" s="30" t="s">
        <v>449</v>
      </c>
      <c r="AX72" s="30" t="s">
        <v>461</v>
      </c>
      <c r="AY72" s="30" t="s">
        <v>462</v>
      </c>
      <c r="AZ72" s="30" t="s">
        <v>451</v>
      </c>
      <c r="BA72" s="30" t="s">
        <v>463</v>
      </c>
      <c r="BB72" s="54" t="s">
        <v>464</v>
      </c>
      <c r="BC72" s="54" t="s">
        <v>490</v>
      </c>
      <c r="BD72" s="54" t="s">
        <v>501</v>
      </c>
      <c r="BE72" s="106" t="s">
        <v>839</v>
      </c>
      <c r="BF72" s="54" t="s">
        <v>911</v>
      </c>
      <c r="BG72" s="106" t="s">
        <v>915</v>
      </c>
      <c r="BH72" s="54" t="s">
        <v>979</v>
      </c>
      <c r="BI72" s="106" t="s">
        <v>980</v>
      </c>
      <c r="BJ72" s="54" t="s">
        <v>981</v>
      </c>
      <c r="BK72" s="54" t="s">
        <v>982</v>
      </c>
      <c r="BL72" s="54" t="s">
        <v>983</v>
      </c>
      <c r="BM72" s="54" t="s">
        <v>984</v>
      </c>
      <c r="BN72" s="54" t="s">
        <v>985</v>
      </c>
      <c r="BO72" s="54" t="s">
        <v>986</v>
      </c>
      <c r="BP72" s="106" t="s">
        <v>969</v>
      </c>
      <c r="BR72" s="30" t="s">
        <v>447</v>
      </c>
      <c r="BS72" s="30" t="s">
        <v>448</v>
      </c>
      <c r="BT72" s="30" t="s">
        <v>449</v>
      </c>
      <c r="BU72" s="33" t="s">
        <v>461</v>
      </c>
      <c r="BV72" s="33" t="s">
        <v>462</v>
      </c>
      <c r="BW72" s="33" t="s">
        <v>451</v>
      </c>
      <c r="BX72" s="33" t="s">
        <v>463</v>
      </c>
      <c r="BY72" s="34" t="s">
        <v>464</v>
      </c>
      <c r="BZ72" s="54" t="s">
        <v>490</v>
      </c>
      <c r="CA72" s="54" t="s">
        <v>501</v>
      </c>
      <c r="CB72" s="106" t="s">
        <v>839</v>
      </c>
      <c r="CC72" s="54" t="s">
        <v>911</v>
      </c>
      <c r="CD72" s="106" t="s">
        <v>915</v>
      </c>
      <c r="CE72" s="54" t="s">
        <v>979</v>
      </c>
      <c r="CF72" s="106" t="s">
        <v>980</v>
      </c>
      <c r="CG72" s="54" t="s">
        <v>981</v>
      </c>
      <c r="CH72" s="54" t="s">
        <v>982</v>
      </c>
      <c r="CI72" s="54" t="s">
        <v>983</v>
      </c>
      <c r="CJ72" s="54" t="s">
        <v>984</v>
      </c>
      <c r="CK72" s="54" t="s">
        <v>985</v>
      </c>
      <c r="CL72" s="54" t="s">
        <v>986</v>
      </c>
      <c r="CM72" s="106" t="s">
        <v>969</v>
      </c>
    </row>
    <row r="73" spans="1:114" x14ac:dyDescent="0.3">
      <c r="A73" s="64" t="s">
        <v>205</v>
      </c>
      <c r="B73" s="171" t="s">
        <v>455</v>
      </c>
      <c r="C73" s="171" t="s">
        <v>455</v>
      </c>
      <c r="D73" s="171" t="s">
        <v>455</v>
      </c>
      <c r="E73" s="171" t="s">
        <v>455</v>
      </c>
      <c r="F73" s="171" t="s">
        <v>455</v>
      </c>
      <c r="G73" s="171" t="s">
        <v>455</v>
      </c>
      <c r="H73" s="171" t="s">
        <v>455</v>
      </c>
      <c r="I73" s="59">
        <v>3000</v>
      </c>
      <c r="J73" s="59">
        <v>3000</v>
      </c>
      <c r="K73" s="274">
        <v>3000</v>
      </c>
      <c r="L73" s="59">
        <v>3000</v>
      </c>
      <c r="M73" s="274">
        <v>3000</v>
      </c>
      <c r="N73" s="59">
        <v>3000</v>
      </c>
      <c r="O73" s="172">
        <v>3000</v>
      </c>
      <c r="P73" s="172">
        <v>3000</v>
      </c>
      <c r="Q73" s="172">
        <v>3000</v>
      </c>
      <c r="R73" s="173">
        <v>3000</v>
      </c>
      <c r="S73" s="173">
        <v>3000</v>
      </c>
      <c r="T73" s="173">
        <v>3000</v>
      </c>
      <c r="U73" s="274">
        <v>3000</v>
      </c>
      <c r="V73" s="173">
        <v>6000</v>
      </c>
      <c r="X73" s="64" t="s">
        <v>205</v>
      </c>
      <c r="Y73" s="171" t="s">
        <v>455</v>
      </c>
      <c r="Z73" s="171" t="s">
        <v>455</v>
      </c>
      <c r="AA73" s="171" t="s">
        <v>455</v>
      </c>
      <c r="AB73" s="171" t="s">
        <v>455</v>
      </c>
      <c r="AC73" s="171" t="s">
        <v>455</v>
      </c>
      <c r="AD73" s="171" t="s">
        <v>455</v>
      </c>
      <c r="AE73" s="171" t="s">
        <v>455</v>
      </c>
      <c r="AF73" s="59">
        <v>7500</v>
      </c>
      <c r="AG73" s="59">
        <v>7500</v>
      </c>
      <c r="AH73" s="274">
        <v>7500</v>
      </c>
      <c r="AI73" s="59">
        <v>7500</v>
      </c>
      <c r="AJ73" s="274">
        <v>7500</v>
      </c>
      <c r="AK73" s="59">
        <v>7500</v>
      </c>
      <c r="AL73" s="172">
        <v>7500</v>
      </c>
      <c r="AM73" s="172">
        <v>7500</v>
      </c>
      <c r="AN73" s="172">
        <v>7500</v>
      </c>
      <c r="AO73" s="173">
        <v>7500</v>
      </c>
      <c r="AP73" s="173">
        <v>7500</v>
      </c>
      <c r="AQ73" s="173">
        <v>7500</v>
      </c>
      <c r="AR73" s="340">
        <v>7500</v>
      </c>
      <c r="AS73" s="340">
        <v>7500</v>
      </c>
      <c r="AU73" s="64" t="s">
        <v>205</v>
      </c>
      <c r="AV73" s="180" t="s">
        <v>455</v>
      </c>
      <c r="AW73" s="180" t="s">
        <v>455</v>
      </c>
      <c r="AX73" s="180" t="s">
        <v>455</v>
      </c>
      <c r="AY73" s="180" t="s">
        <v>455</v>
      </c>
      <c r="AZ73" s="180" t="s">
        <v>455</v>
      </c>
      <c r="BA73" s="180" t="s">
        <v>455</v>
      </c>
      <c r="BB73" s="171" t="s">
        <v>455</v>
      </c>
      <c r="BC73" s="59">
        <v>5000</v>
      </c>
      <c r="BD73" s="104">
        <v>6250</v>
      </c>
      <c r="BE73" s="398" t="s">
        <v>840</v>
      </c>
      <c r="BF73" s="59">
        <v>5000</v>
      </c>
      <c r="BG73" s="398" t="s">
        <v>840</v>
      </c>
      <c r="BH73" s="59">
        <v>5000</v>
      </c>
      <c r="BI73" s="398" t="s">
        <v>840</v>
      </c>
      <c r="BJ73" s="172">
        <v>5000</v>
      </c>
      <c r="BK73" s="172">
        <v>6250</v>
      </c>
      <c r="BL73" s="173">
        <v>6000</v>
      </c>
      <c r="BM73" s="173">
        <v>6000</v>
      </c>
      <c r="BN73" s="173">
        <v>3000</v>
      </c>
      <c r="BO73" s="173">
        <v>5000</v>
      </c>
      <c r="BP73" s="398" t="s">
        <v>840</v>
      </c>
      <c r="BR73" s="64" t="s">
        <v>205</v>
      </c>
      <c r="BS73" s="180" t="s">
        <v>455</v>
      </c>
      <c r="BT73" s="180" t="s">
        <v>455</v>
      </c>
      <c r="BU73" s="180" t="s">
        <v>455</v>
      </c>
      <c r="BV73" s="180" t="s">
        <v>455</v>
      </c>
      <c r="BW73" s="180" t="s">
        <v>455</v>
      </c>
      <c r="BX73" s="180" t="s">
        <v>455</v>
      </c>
      <c r="BY73" s="171" t="s">
        <v>455</v>
      </c>
      <c r="BZ73" s="59">
        <v>500</v>
      </c>
      <c r="CA73" s="59">
        <v>600</v>
      </c>
      <c r="CB73" s="398" t="s">
        <v>840</v>
      </c>
      <c r="CC73" s="59">
        <v>500</v>
      </c>
      <c r="CD73" s="398" t="s">
        <v>840</v>
      </c>
      <c r="CE73" s="59">
        <v>500</v>
      </c>
      <c r="CF73" s="398" t="s">
        <v>840</v>
      </c>
      <c r="CG73" s="172">
        <v>500</v>
      </c>
      <c r="CH73" s="174">
        <v>500</v>
      </c>
      <c r="CI73" s="173">
        <v>500</v>
      </c>
      <c r="CJ73" s="173">
        <v>500</v>
      </c>
      <c r="CK73" s="173">
        <v>500</v>
      </c>
      <c r="CL73" s="173">
        <v>500</v>
      </c>
      <c r="CM73" s="398" t="s">
        <v>840</v>
      </c>
    </row>
    <row r="74" spans="1:114" x14ac:dyDescent="0.3">
      <c r="A74" s="64" t="s">
        <v>72</v>
      </c>
      <c r="B74" s="62">
        <v>2000</v>
      </c>
      <c r="C74" s="177">
        <v>2000</v>
      </c>
      <c r="D74" s="177">
        <v>2000</v>
      </c>
      <c r="E74" s="177">
        <v>2000</v>
      </c>
      <c r="F74" s="177">
        <v>2000</v>
      </c>
      <c r="G74" s="171" t="s">
        <v>455</v>
      </c>
      <c r="H74" s="35">
        <v>2000</v>
      </c>
      <c r="I74" s="59">
        <v>3000</v>
      </c>
      <c r="J74" s="59">
        <v>4000</v>
      </c>
      <c r="K74" s="59">
        <v>2000</v>
      </c>
      <c r="L74" s="59">
        <v>2000</v>
      </c>
      <c r="M74" s="171" t="s">
        <v>455</v>
      </c>
      <c r="N74" s="172">
        <v>2000</v>
      </c>
      <c r="O74" s="172">
        <v>2000</v>
      </c>
      <c r="P74" s="171" t="s">
        <v>455</v>
      </c>
      <c r="Q74" s="178">
        <v>2000</v>
      </c>
      <c r="R74" s="173">
        <v>2500</v>
      </c>
      <c r="S74" s="173">
        <v>2500</v>
      </c>
      <c r="T74" s="173">
        <v>2000</v>
      </c>
      <c r="U74" s="274">
        <v>2000</v>
      </c>
      <c r="V74" s="173">
        <v>3000</v>
      </c>
      <c r="X74" s="64" t="s">
        <v>72</v>
      </c>
      <c r="Y74" s="62">
        <v>5000</v>
      </c>
      <c r="Z74" s="177">
        <v>5000</v>
      </c>
      <c r="AA74" s="177">
        <v>5000</v>
      </c>
      <c r="AB74" s="177">
        <v>5000</v>
      </c>
      <c r="AC74" s="177">
        <v>5000</v>
      </c>
      <c r="AD74" s="171" t="s">
        <v>455</v>
      </c>
      <c r="AE74" s="35">
        <v>7000</v>
      </c>
      <c r="AF74" s="59">
        <v>7250</v>
      </c>
      <c r="AG74" s="59">
        <v>7500</v>
      </c>
      <c r="AH74" s="59">
        <v>7500</v>
      </c>
      <c r="AI74" s="59">
        <v>7500</v>
      </c>
      <c r="AJ74" s="171" t="s">
        <v>455</v>
      </c>
      <c r="AK74" s="172">
        <v>7500</v>
      </c>
      <c r="AL74" s="172">
        <v>5500</v>
      </c>
      <c r="AM74" s="171" t="s">
        <v>455</v>
      </c>
      <c r="AN74" s="178">
        <v>5000</v>
      </c>
      <c r="AO74" s="173">
        <v>5000</v>
      </c>
      <c r="AP74" s="173">
        <v>7500</v>
      </c>
      <c r="AQ74" s="173">
        <v>5000</v>
      </c>
      <c r="AR74" s="340">
        <v>5000</v>
      </c>
      <c r="AS74" s="340">
        <v>10000</v>
      </c>
      <c r="AU74" s="64" t="s">
        <v>72</v>
      </c>
      <c r="AV74" s="55">
        <v>5000</v>
      </c>
      <c r="AW74" s="184">
        <v>5000</v>
      </c>
      <c r="AX74" s="189">
        <v>5000</v>
      </c>
      <c r="AY74" s="175">
        <v>5000</v>
      </c>
      <c r="AZ74" s="175">
        <v>5000</v>
      </c>
      <c r="BA74" s="180" t="s">
        <v>455</v>
      </c>
      <c r="BB74" s="69">
        <v>3750</v>
      </c>
      <c r="BC74" s="59">
        <v>5000</v>
      </c>
      <c r="BD74" s="104">
        <v>5000</v>
      </c>
      <c r="BE74" s="399"/>
      <c r="BF74" s="59">
        <v>5000</v>
      </c>
      <c r="BG74" s="399"/>
      <c r="BH74" s="172">
        <v>5000</v>
      </c>
      <c r="BI74" s="399"/>
      <c r="BJ74" s="171" t="s">
        <v>455</v>
      </c>
      <c r="BK74" s="178">
        <v>5000</v>
      </c>
      <c r="BL74" s="173">
        <v>6500</v>
      </c>
      <c r="BM74" s="173">
        <v>2500</v>
      </c>
      <c r="BN74" s="173">
        <v>6000</v>
      </c>
      <c r="BO74" s="173">
        <v>6250</v>
      </c>
      <c r="BP74" s="399"/>
      <c r="BR74" s="64" t="s">
        <v>72</v>
      </c>
      <c r="BS74" s="55">
        <v>333.33333333333331</v>
      </c>
      <c r="BT74" s="184">
        <v>416.66666666666669</v>
      </c>
      <c r="BU74" s="184">
        <v>500</v>
      </c>
      <c r="BV74" s="177">
        <v>633.33333333333337</v>
      </c>
      <c r="BW74" s="177">
        <v>500</v>
      </c>
      <c r="BX74" s="180" t="s">
        <v>455</v>
      </c>
      <c r="BY74" s="35">
        <v>500</v>
      </c>
      <c r="BZ74" s="59">
        <v>2000</v>
      </c>
      <c r="CA74" s="59">
        <v>500</v>
      </c>
      <c r="CB74" s="399"/>
      <c r="CC74" s="59">
        <v>500</v>
      </c>
      <c r="CD74" s="399"/>
      <c r="CE74" s="172">
        <v>500</v>
      </c>
      <c r="CF74" s="399"/>
      <c r="CG74" s="171" t="s">
        <v>455</v>
      </c>
      <c r="CH74" s="173">
        <v>390</v>
      </c>
      <c r="CI74" s="173">
        <v>500</v>
      </c>
      <c r="CJ74" s="173">
        <v>333.33333333333297</v>
      </c>
      <c r="CK74" s="173">
        <v>500</v>
      </c>
      <c r="CL74" s="173">
        <v>666.66666666666663</v>
      </c>
      <c r="CM74" s="399"/>
    </row>
    <row r="75" spans="1:114" x14ac:dyDescent="0.3">
      <c r="A75" s="64" t="s">
        <v>0</v>
      </c>
      <c r="B75" s="62">
        <v>3400</v>
      </c>
      <c r="C75" s="177">
        <v>4000</v>
      </c>
      <c r="D75" s="171" t="s">
        <v>455</v>
      </c>
      <c r="E75" s="177">
        <v>1700</v>
      </c>
      <c r="F75" s="177">
        <v>2800</v>
      </c>
      <c r="G75" s="57">
        <v>3000</v>
      </c>
      <c r="H75" s="35">
        <v>4000</v>
      </c>
      <c r="I75" s="59">
        <v>3166.6666666666597</v>
      </c>
      <c r="J75" s="59">
        <v>3000</v>
      </c>
      <c r="K75" s="59">
        <v>4000</v>
      </c>
      <c r="L75" s="76">
        <v>3000</v>
      </c>
      <c r="M75" s="126" t="s">
        <v>841</v>
      </c>
      <c r="N75" s="127">
        <v>4000</v>
      </c>
      <c r="O75" s="172">
        <v>4000</v>
      </c>
      <c r="P75" s="172">
        <v>4000</v>
      </c>
      <c r="Q75" s="185">
        <v>5250</v>
      </c>
      <c r="R75" s="173">
        <v>4000</v>
      </c>
      <c r="S75" s="173">
        <v>4000</v>
      </c>
      <c r="T75" s="170">
        <v>3000</v>
      </c>
      <c r="U75" s="274">
        <v>4000</v>
      </c>
      <c r="V75" s="169" t="s">
        <v>455</v>
      </c>
      <c r="X75" s="64" t="s">
        <v>0</v>
      </c>
      <c r="Y75" s="62">
        <v>7500</v>
      </c>
      <c r="Z75" s="177">
        <v>8750</v>
      </c>
      <c r="AA75" s="171" t="s">
        <v>455</v>
      </c>
      <c r="AB75" s="177">
        <v>5000</v>
      </c>
      <c r="AC75" s="177">
        <v>1500</v>
      </c>
      <c r="AD75" s="58">
        <v>5000</v>
      </c>
      <c r="AE75" s="35">
        <v>10000</v>
      </c>
      <c r="AF75" s="76">
        <v>7500</v>
      </c>
      <c r="AG75" s="59">
        <v>7500</v>
      </c>
      <c r="AH75" s="59">
        <v>5000</v>
      </c>
      <c r="AI75" s="59">
        <v>10000</v>
      </c>
      <c r="AJ75" s="127">
        <v>10000</v>
      </c>
      <c r="AK75" s="127">
        <v>10000</v>
      </c>
      <c r="AL75" s="172">
        <v>10000</v>
      </c>
      <c r="AM75" s="172">
        <v>10000</v>
      </c>
      <c r="AN75" s="172">
        <v>10000</v>
      </c>
      <c r="AO75" s="173">
        <v>10000</v>
      </c>
      <c r="AP75" s="173">
        <v>10000</v>
      </c>
      <c r="AQ75" s="173">
        <v>10000</v>
      </c>
      <c r="AR75" s="340">
        <v>7500</v>
      </c>
      <c r="AS75" s="169" t="s">
        <v>455</v>
      </c>
      <c r="AU75" s="64" t="s">
        <v>0</v>
      </c>
      <c r="AV75" s="55">
        <v>4500</v>
      </c>
      <c r="AW75" s="184">
        <v>5000</v>
      </c>
      <c r="AX75" s="180" t="s">
        <v>455</v>
      </c>
      <c r="AY75" s="177">
        <v>6250</v>
      </c>
      <c r="AZ75" s="177">
        <v>7500</v>
      </c>
      <c r="BA75" s="2">
        <v>5000</v>
      </c>
      <c r="BB75" s="35">
        <v>3125</v>
      </c>
      <c r="BC75" s="59">
        <v>6250</v>
      </c>
      <c r="BD75" s="104">
        <v>6250</v>
      </c>
      <c r="BE75" s="399"/>
      <c r="BF75" s="59">
        <v>5000</v>
      </c>
      <c r="BG75" s="399"/>
      <c r="BH75" s="127">
        <v>5000</v>
      </c>
      <c r="BI75" s="399"/>
      <c r="BJ75" s="172">
        <v>6250</v>
      </c>
      <c r="BK75" s="172">
        <v>7500</v>
      </c>
      <c r="BL75" s="173">
        <v>10000</v>
      </c>
      <c r="BM75" s="170">
        <v>5000</v>
      </c>
      <c r="BN75" s="173">
        <v>10000</v>
      </c>
      <c r="BO75" s="173">
        <v>7500</v>
      </c>
      <c r="BP75" s="399"/>
      <c r="BR75" s="64" t="s">
        <v>0</v>
      </c>
      <c r="BS75" s="55">
        <v>440</v>
      </c>
      <c r="BT75" s="184">
        <v>466.66666666666669</v>
      </c>
      <c r="BU75" s="180" t="s">
        <v>455</v>
      </c>
      <c r="BV75" s="177">
        <v>833.33333333333337</v>
      </c>
      <c r="BW75" s="177">
        <v>500</v>
      </c>
      <c r="BX75" s="2">
        <v>833.33333333333337</v>
      </c>
      <c r="BY75" s="35">
        <v>833.33333333333337</v>
      </c>
      <c r="BZ75" s="59">
        <v>833.33333333333337</v>
      </c>
      <c r="CA75" s="59">
        <v>1000</v>
      </c>
      <c r="CB75" s="399"/>
      <c r="CC75" s="59">
        <v>1000</v>
      </c>
      <c r="CD75" s="399"/>
      <c r="CE75" s="127">
        <v>500</v>
      </c>
      <c r="CF75" s="399"/>
      <c r="CG75" s="172">
        <v>1000</v>
      </c>
      <c r="CH75" s="170">
        <v>500</v>
      </c>
      <c r="CI75" s="173">
        <v>666.66666666666663</v>
      </c>
      <c r="CJ75" s="173">
        <v>666.66666666666697</v>
      </c>
      <c r="CK75" s="173">
        <v>1333.3333333333333</v>
      </c>
      <c r="CL75" s="173">
        <v>1333.3333333333333</v>
      </c>
      <c r="CM75" s="399"/>
      <c r="CO75" s="278"/>
    </row>
    <row r="76" spans="1:114" x14ac:dyDescent="0.3">
      <c r="A76" s="64" t="s">
        <v>79</v>
      </c>
      <c r="B76" s="171" t="s">
        <v>455</v>
      </c>
      <c r="C76" s="171" t="s">
        <v>455</v>
      </c>
      <c r="D76" s="171" t="s">
        <v>455</v>
      </c>
      <c r="E76" s="171" t="s">
        <v>455</v>
      </c>
      <c r="F76" s="177">
        <v>4000</v>
      </c>
      <c r="G76" s="58">
        <v>4000</v>
      </c>
      <c r="H76" s="35">
        <v>4000</v>
      </c>
      <c r="I76" s="171" t="s">
        <v>455</v>
      </c>
      <c r="J76" s="171" t="s">
        <v>455</v>
      </c>
      <c r="K76" s="171" t="s">
        <v>455</v>
      </c>
      <c r="L76" s="172">
        <v>4000</v>
      </c>
      <c r="M76" s="178">
        <v>4000</v>
      </c>
      <c r="N76" s="172">
        <v>6000</v>
      </c>
      <c r="O76" s="172">
        <v>7000</v>
      </c>
      <c r="P76" s="178">
        <v>6750</v>
      </c>
      <c r="Q76" s="178">
        <v>4000</v>
      </c>
      <c r="R76" s="173">
        <v>7000</v>
      </c>
      <c r="S76" s="173">
        <v>4000</v>
      </c>
      <c r="T76" s="173">
        <v>6000</v>
      </c>
      <c r="U76" s="274">
        <v>6000</v>
      </c>
      <c r="V76" s="169" t="s">
        <v>455</v>
      </c>
      <c r="X76" s="64" t="s">
        <v>79</v>
      </c>
      <c r="Y76" s="171" t="s">
        <v>455</v>
      </c>
      <c r="Z76" s="171" t="s">
        <v>455</v>
      </c>
      <c r="AA76" s="171" t="s">
        <v>455</v>
      </c>
      <c r="AB76" s="171" t="s">
        <v>455</v>
      </c>
      <c r="AC76" s="177">
        <v>5000</v>
      </c>
      <c r="AD76" s="58">
        <v>5000</v>
      </c>
      <c r="AE76" s="35">
        <v>5000</v>
      </c>
      <c r="AF76" s="171" t="s">
        <v>455</v>
      </c>
      <c r="AG76" s="171" t="s">
        <v>455</v>
      </c>
      <c r="AH76" s="171" t="s">
        <v>455</v>
      </c>
      <c r="AI76" s="172">
        <v>5750</v>
      </c>
      <c r="AJ76" s="172">
        <v>6000</v>
      </c>
      <c r="AK76" s="172">
        <v>5000</v>
      </c>
      <c r="AL76" s="172">
        <v>4750</v>
      </c>
      <c r="AM76" s="178">
        <v>4250</v>
      </c>
      <c r="AN76" s="178">
        <v>6500</v>
      </c>
      <c r="AO76" s="173">
        <v>4750</v>
      </c>
      <c r="AP76" s="173">
        <v>5000</v>
      </c>
      <c r="AQ76" s="173">
        <v>4250</v>
      </c>
      <c r="AR76" s="340">
        <v>4250</v>
      </c>
      <c r="AS76" s="169" t="s">
        <v>455</v>
      </c>
      <c r="AU76" s="64" t="s">
        <v>79</v>
      </c>
      <c r="AV76" s="180" t="s">
        <v>455</v>
      </c>
      <c r="AW76" s="180" t="s">
        <v>455</v>
      </c>
      <c r="AX76" s="180" t="s">
        <v>455</v>
      </c>
      <c r="AY76" s="180" t="s">
        <v>455</v>
      </c>
      <c r="AZ76" s="177">
        <v>5000</v>
      </c>
      <c r="BA76" s="2">
        <v>5000</v>
      </c>
      <c r="BB76" s="35">
        <v>5000</v>
      </c>
      <c r="BC76" s="171" t="s">
        <v>455</v>
      </c>
      <c r="BD76" s="208" t="s">
        <v>455</v>
      </c>
      <c r="BE76" s="399"/>
      <c r="BF76" s="172">
        <v>5500</v>
      </c>
      <c r="BG76" s="399"/>
      <c r="BH76" s="172">
        <v>6125</v>
      </c>
      <c r="BI76" s="399"/>
      <c r="BJ76" s="178">
        <v>5000</v>
      </c>
      <c r="BK76" s="178">
        <v>6250</v>
      </c>
      <c r="BL76" s="173">
        <v>5000</v>
      </c>
      <c r="BM76" s="173">
        <v>5000</v>
      </c>
      <c r="BN76" s="173">
        <v>7000</v>
      </c>
      <c r="BO76" s="173">
        <v>5000</v>
      </c>
      <c r="BP76" s="399"/>
      <c r="BR76" s="64" t="s">
        <v>79</v>
      </c>
      <c r="BS76" s="180" t="s">
        <v>455</v>
      </c>
      <c r="BT76" s="180" t="s">
        <v>455</v>
      </c>
      <c r="BU76" s="180" t="s">
        <v>455</v>
      </c>
      <c r="BV76" s="180" t="s">
        <v>455</v>
      </c>
      <c r="BW76" s="177">
        <v>250</v>
      </c>
      <c r="BX76" s="2">
        <v>222</v>
      </c>
      <c r="BY76" s="35">
        <v>253.33333333333334</v>
      </c>
      <c r="BZ76" s="171" t="s">
        <v>455</v>
      </c>
      <c r="CA76" s="171" t="s">
        <v>455</v>
      </c>
      <c r="CB76" s="399"/>
      <c r="CC76" s="172">
        <v>1285.6666666666667</v>
      </c>
      <c r="CD76" s="399"/>
      <c r="CE76" s="172">
        <v>1000</v>
      </c>
      <c r="CF76" s="399"/>
      <c r="CG76" s="178">
        <v>1000</v>
      </c>
      <c r="CH76" s="173">
        <v>500</v>
      </c>
      <c r="CI76" s="173">
        <v>700</v>
      </c>
      <c r="CJ76" s="173">
        <v>700</v>
      </c>
      <c r="CK76" s="173">
        <v>333.33333333333331</v>
      </c>
      <c r="CL76" s="173">
        <v>810</v>
      </c>
      <c r="CM76" s="399"/>
      <c r="CO76" s="278"/>
    </row>
    <row r="77" spans="1:114" x14ac:dyDescent="0.3">
      <c r="A77" s="64" t="s">
        <v>818</v>
      </c>
      <c r="B77" s="171" t="s">
        <v>455</v>
      </c>
      <c r="C77" s="171" t="s">
        <v>455</v>
      </c>
      <c r="D77" s="171" t="s">
        <v>455</v>
      </c>
      <c r="E77" s="171" t="s">
        <v>455</v>
      </c>
      <c r="F77" s="171" t="s">
        <v>455</v>
      </c>
      <c r="G77" s="171" t="s">
        <v>455</v>
      </c>
      <c r="H77" s="171" t="s">
        <v>455</v>
      </c>
      <c r="I77" s="171" t="s">
        <v>455</v>
      </c>
      <c r="J77" s="171" t="s">
        <v>455</v>
      </c>
      <c r="K77" s="171" t="s">
        <v>455</v>
      </c>
      <c r="L77" s="171" t="s">
        <v>455</v>
      </c>
      <c r="M77" s="171" t="s">
        <v>455</v>
      </c>
      <c r="N77" s="171" t="s">
        <v>455</v>
      </c>
      <c r="O77" s="171" t="s">
        <v>455</v>
      </c>
      <c r="P77" s="178">
        <v>2000</v>
      </c>
      <c r="Q77" s="169" t="s">
        <v>455</v>
      </c>
      <c r="R77" s="169" t="s">
        <v>455</v>
      </c>
      <c r="S77" s="169" t="s">
        <v>455</v>
      </c>
      <c r="T77" s="173">
        <v>10000</v>
      </c>
      <c r="U77" s="211" t="s">
        <v>455</v>
      </c>
      <c r="V77" s="169" t="s">
        <v>455</v>
      </c>
      <c r="X77" s="64" t="s">
        <v>818</v>
      </c>
      <c r="Y77" s="171" t="s">
        <v>455</v>
      </c>
      <c r="Z77" s="171" t="s">
        <v>455</v>
      </c>
      <c r="AA77" s="171" t="s">
        <v>455</v>
      </c>
      <c r="AB77" s="171" t="s">
        <v>455</v>
      </c>
      <c r="AC77" s="171" t="s">
        <v>455</v>
      </c>
      <c r="AD77" s="171" t="s">
        <v>455</v>
      </c>
      <c r="AE77" s="171" t="s">
        <v>455</v>
      </c>
      <c r="AF77" s="171" t="s">
        <v>455</v>
      </c>
      <c r="AG77" s="171" t="s">
        <v>455</v>
      </c>
      <c r="AH77" s="171" t="s">
        <v>455</v>
      </c>
      <c r="AI77" s="171" t="s">
        <v>455</v>
      </c>
      <c r="AJ77" s="171" t="s">
        <v>455</v>
      </c>
      <c r="AK77" s="171" t="s">
        <v>455</v>
      </c>
      <c r="AL77" s="171" t="s">
        <v>455</v>
      </c>
      <c r="AM77" s="178">
        <v>6125</v>
      </c>
      <c r="AN77" s="169" t="s">
        <v>455</v>
      </c>
      <c r="AO77" s="169" t="s">
        <v>455</v>
      </c>
      <c r="AP77" s="169" t="s">
        <v>455</v>
      </c>
      <c r="AQ77" s="173">
        <v>5000</v>
      </c>
      <c r="AR77" s="212" t="s">
        <v>455</v>
      </c>
      <c r="AS77" s="169" t="s">
        <v>455</v>
      </c>
      <c r="AU77" s="64" t="s">
        <v>818</v>
      </c>
      <c r="AV77" s="180" t="s">
        <v>455</v>
      </c>
      <c r="AW77" s="180" t="s">
        <v>455</v>
      </c>
      <c r="AX77" s="180" t="s">
        <v>455</v>
      </c>
      <c r="AY77" s="180" t="s">
        <v>455</v>
      </c>
      <c r="AZ77" s="180" t="s">
        <v>455</v>
      </c>
      <c r="BA77" s="180" t="s">
        <v>455</v>
      </c>
      <c r="BB77" s="180" t="s">
        <v>455</v>
      </c>
      <c r="BC77" s="180" t="s">
        <v>455</v>
      </c>
      <c r="BD77" s="180" t="s">
        <v>455</v>
      </c>
      <c r="BE77" s="399"/>
      <c r="BF77" s="171" t="s">
        <v>455</v>
      </c>
      <c r="BG77" s="399"/>
      <c r="BH77" s="171" t="s">
        <v>455</v>
      </c>
      <c r="BI77" s="399"/>
      <c r="BJ77" s="178">
        <v>5500</v>
      </c>
      <c r="BK77" s="210" t="s">
        <v>455</v>
      </c>
      <c r="BL77" s="169" t="s">
        <v>455</v>
      </c>
      <c r="BM77" s="169" t="s">
        <v>455</v>
      </c>
      <c r="BN77" s="173">
        <v>10000</v>
      </c>
      <c r="BO77" s="169" t="s">
        <v>455</v>
      </c>
      <c r="BP77" s="399"/>
      <c r="BR77" s="64" t="s">
        <v>818</v>
      </c>
      <c r="BS77" s="180" t="s">
        <v>455</v>
      </c>
      <c r="BT77" s="180" t="s">
        <v>455</v>
      </c>
      <c r="BU77" s="180" t="s">
        <v>455</v>
      </c>
      <c r="BV77" s="180" t="s">
        <v>455</v>
      </c>
      <c r="BW77" s="180" t="s">
        <v>455</v>
      </c>
      <c r="BX77" s="180" t="s">
        <v>455</v>
      </c>
      <c r="BY77" s="180" t="s">
        <v>455</v>
      </c>
      <c r="BZ77" s="180" t="s">
        <v>455</v>
      </c>
      <c r="CA77" s="180" t="s">
        <v>455</v>
      </c>
      <c r="CB77" s="399"/>
      <c r="CC77" s="171" t="s">
        <v>455</v>
      </c>
      <c r="CD77" s="399"/>
      <c r="CE77" s="171" t="s">
        <v>455</v>
      </c>
      <c r="CF77" s="399"/>
      <c r="CG77" s="178">
        <v>253.33333333333334</v>
      </c>
      <c r="CH77" s="169" t="s">
        <v>455</v>
      </c>
      <c r="CI77" s="169" t="s">
        <v>455</v>
      </c>
      <c r="CJ77" s="169" t="s">
        <v>455</v>
      </c>
      <c r="CK77" s="173">
        <v>333.33333333333331</v>
      </c>
      <c r="CL77" s="169" t="s">
        <v>455</v>
      </c>
      <c r="CM77" s="399"/>
      <c r="CO77" s="278"/>
    </row>
    <row r="78" spans="1:114" x14ac:dyDescent="0.3">
      <c r="A78" s="64" t="s">
        <v>164</v>
      </c>
      <c r="B78" s="171" t="s">
        <v>455</v>
      </c>
      <c r="C78" s="171" t="s">
        <v>455</v>
      </c>
      <c r="D78" s="171" t="s">
        <v>455</v>
      </c>
      <c r="E78" s="171" t="s">
        <v>455</v>
      </c>
      <c r="F78" s="171" t="s">
        <v>455</v>
      </c>
      <c r="G78" s="171" t="s">
        <v>455</v>
      </c>
      <c r="H78" s="171" t="s">
        <v>455</v>
      </c>
      <c r="I78" s="171" t="s">
        <v>455</v>
      </c>
      <c r="J78" s="171" t="s">
        <v>455</v>
      </c>
      <c r="K78" s="171" t="s">
        <v>455</v>
      </c>
      <c r="L78" s="171" t="s">
        <v>455</v>
      </c>
      <c r="M78" s="171" t="s">
        <v>455</v>
      </c>
      <c r="N78" s="172">
        <v>7000</v>
      </c>
      <c r="O78" s="171" t="s">
        <v>455</v>
      </c>
      <c r="P78" s="171" t="s">
        <v>455</v>
      </c>
      <c r="Q78" s="178">
        <v>5500</v>
      </c>
      <c r="R78" s="169" t="s">
        <v>455</v>
      </c>
      <c r="S78" s="173">
        <v>7000</v>
      </c>
      <c r="T78" s="173">
        <v>7000</v>
      </c>
      <c r="U78" s="274">
        <v>7000</v>
      </c>
      <c r="V78" s="169" t="s">
        <v>455</v>
      </c>
      <c r="X78" s="64" t="s">
        <v>164</v>
      </c>
      <c r="Y78" s="171" t="s">
        <v>455</v>
      </c>
      <c r="Z78" s="171" t="s">
        <v>455</v>
      </c>
      <c r="AA78" s="171" t="s">
        <v>455</v>
      </c>
      <c r="AB78" s="171" t="s">
        <v>455</v>
      </c>
      <c r="AC78" s="171" t="s">
        <v>455</v>
      </c>
      <c r="AD78" s="171" t="s">
        <v>455</v>
      </c>
      <c r="AE78" s="171" t="s">
        <v>455</v>
      </c>
      <c r="AF78" s="171" t="s">
        <v>455</v>
      </c>
      <c r="AG78" s="171" t="s">
        <v>455</v>
      </c>
      <c r="AH78" s="171" t="s">
        <v>455</v>
      </c>
      <c r="AI78" s="171" t="s">
        <v>455</v>
      </c>
      <c r="AJ78" s="171" t="s">
        <v>455</v>
      </c>
      <c r="AK78" s="172">
        <v>6250</v>
      </c>
      <c r="AL78" s="171" t="s">
        <v>455</v>
      </c>
      <c r="AM78" s="171" t="s">
        <v>455</v>
      </c>
      <c r="AN78" s="178">
        <v>6000</v>
      </c>
      <c r="AO78" s="169" t="s">
        <v>455</v>
      </c>
      <c r="AP78" s="173">
        <v>6000</v>
      </c>
      <c r="AQ78" s="173">
        <v>6000</v>
      </c>
      <c r="AR78" s="340">
        <v>4250</v>
      </c>
      <c r="AS78" s="169" t="s">
        <v>455</v>
      </c>
      <c r="AU78" s="64" t="s">
        <v>164</v>
      </c>
      <c r="AV78" s="171" t="s">
        <v>455</v>
      </c>
      <c r="AW78" s="171" t="s">
        <v>455</v>
      </c>
      <c r="AX78" s="171" t="s">
        <v>455</v>
      </c>
      <c r="AY78" s="171" t="s">
        <v>455</v>
      </c>
      <c r="AZ78" s="171" t="s">
        <v>455</v>
      </c>
      <c r="BA78" s="171" t="s">
        <v>455</v>
      </c>
      <c r="BB78" s="171" t="s">
        <v>455</v>
      </c>
      <c r="BC78" s="171" t="s">
        <v>455</v>
      </c>
      <c r="BD78" s="171" t="s">
        <v>455</v>
      </c>
      <c r="BE78" s="399"/>
      <c r="BF78" s="171" t="s">
        <v>455</v>
      </c>
      <c r="BG78" s="399"/>
      <c r="BH78" s="172">
        <v>4500</v>
      </c>
      <c r="BI78" s="399"/>
      <c r="BJ78" s="171" t="s">
        <v>455</v>
      </c>
      <c r="BK78" s="178">
        <v>4500</v>
      </c>
      <c r="BL78" s="169" t="s">
        <v>455</v>
      </c>
      <c r="BM78" s="173">
        <v>5000</v>
      </c>
      <c r="BN78" s="173">
        <v>4000</v>
      </c>
      <c r="BO78" s="173">
        <v>5000</v>
      </c>
      <c r="BP78" s="399"/>
      <c r="BR78" s="64" t="s">
        <v>164</v>
      </c>
      <c r="BS78" s="171" t="s">
        <v>455</v>
      </c>
      <c r="BT78" s="171" t="s">
        <v>455</v>
      </c>
      <c r="BU78" s="171" t="s">
        <v>455</v>
      </c>
      <c r="BV78" s="171" t="s">
        <v>455</v>
      </c>
      <c r="BW78" s="171" t="s">
        <v>455</v>
      </c>
      <c r="BX78" s="171" t="s">
        <v>455</v>
      </c>
      <c r="BY78" s="171" t="s">
        <v>455</v>
      </c>
      <c r="BZ78" s="171" t="s">
        <v>455</v>
      </c>
      <c r="CA78" s="171" t="s">
        <v>455</v>
      </c>
      <c r="CB78" s="399"/>
      <c r="CC78" s="171" t="s">
        <v>455</v>
      </c>
      <c r="CD78" s="399"/>
      <c r="CE78" s="172">
        <v>213.33333333333334</v>
      </c>
      <c r="CF78" s="399"/>
      <c r="CG78" s="171" t="s">
        <v>455</v>
      </c>
      <c r="CH78" s="173">
        <v>333.33333333333331</v>
      </c>
      <c r="CI78" s="169" t="s">
        <v>455</v>
      </c>
      <c r="CJ78" s="173">
        <v>220</v>
      </c>
      <c r="CK78" s="173">
        <v>220</v>
      </c>
      <c r="CL78" s="173">
        <v>220</v>
      </c>
      <c r="CM78" s="399"/>
    </row>
    <row r="79" spans="1:114" x14ac:dyDescent="0.3">
      <c r="A79" s="64" t="s">
        <v>153</v>
      </c>
      <c r="B79" s="171" t="s">
        <v>455</v>
      </c>
      <c r="C79" s="171" t="s">
        <v>455</v>
      </c>
      <c r="D79" s="171" t="s">
        <v>455</v>
      </c>
      <c r="E79" s="171" t="s">
        <v>455</v>
      </c>
      <c r="F79" s="171" t="s">
        <v>455</v>
      </c>
      <c r="G79" s="171" t="s">
        <v>455</v>
      </c>
      <c r="H79" s="171" t="s">
        <v>455</v>
      </c>
      <c r="I79" s="171" t="s">
        <v>455</v>
      </c>
      <c r="J79" s="171" t="s">
        <v>455</v>
      </c>
      <c r="K79" s="171" t="s">
        <v>455</v>
      </c>
      <c r="L79" s="172">
        <v>2500</v>
      </c>
      <c r="M79" s="171" t="s">
        <v>455</v>
      </c>
      <c r="N79" s="172">
        <v>2000</v>
      </c>
      <c r="O79" s="171" t="s">
        <v>455</v>
      </c>
      <c r="P79" s="172">
        <v>3000</v>
      </c>
      <c r="Q79" s="172">
        <v>7692.3</v>
      </c>
      <c r="R79" s="169" t="s">
        <v>455</v>
      </c>
      <c r="S79" s="169" t="s">
        <v>455</v>
      </c>
      <c r="T79" s="173">
        <v>10000</v>
      </c>
      <c r="U79" s="274">
        <v>10000</v>
      </c>
      <c r="V79" s="169" t="s">
        <v>455</v>
      </c>
      <c r="X79" s="64" t="s">
        <v>153</v>
      </c>
      <c r="Y79" s="171" t="s">
        <v>455</v>
      </c>
      <c r="Z79" s="171" t="s">
        <v>455</v>
      </c>
      <c r="AA79" s="171" t="s">
        <v>455</v>
      </c>
      <c r="AB79" s="171" t="s">
        <v>455</v>
      </c>
      <c r="AC79" s="171" t="s">
        <v>455</v>
      </c>
      <c r="AD79" s="171" t="s">
        <v>455</v>
      </c>
      <c r="AE79" s="171" t="s">
        <v>455</v>
      </c>
      <c r="AF79" s="171" t="s">
        <v>455</v>
      </c>
      <c r="AG79" s="171" t="s">
        <v>455</v>
      </c>
      <c r="AH79" s="171" t="s">
        <v>455</v>
      </c>
      <c r="AI79" s="172">
        <v>6000</v>
      </c>
      <c r="AJ79" s="171" t="s">
        <v>455</v>
      </c>
      <c r="AK79" s="172">
        <v>6000</v>
      </c>
      <c r="AL79" s="171" t="s">
        <v>455</v>
      </c>
      <c r="AM79" s="172">
        <v>4500</v>
      </c>
      <c r="AN79" s="172">
        <v>5000</v>
      </c>
      <c r="AO79" s="169" t="s">
        <v>455</v>
      </c>
      <c r="AP79" s="169" t="s">
        <v>455</v>
      </c>
      <c r="AQ79" s="173">
        <v>4250</v>
      </c>
      <c r="AR79" s="340">
        <v>7500</v>
      </c>
      <c r="AS79" s="169" t="s">
        <v>455</v>
      </c>
      <c r="AU79" s="64" t="s">
        <v>153</v>
      </c>
      <c r="AV79" s="180" t="s">
        <v>455</v>
      </c>
      <c r="AW79" s="180" t="s">
        <v>455</v>
      </c>
      <c r="AX79" s="180" t="s">
        <v>455</v>
      </c>
      <c r="AY79" s="180" t="s">
        <v>455</v>
      </c>
      <c r="AZ79" s="180" t="s">
        <v>455</v>
      </c>
      <c r="BA79" s="180" t="s">
        <v>455</v>
      </c>
      <c r="BB79" s="180" t="s">
        <v>455</v>
      </c>
      <c r="BC79" s="180" t="s">
        <v>455</v>
      </c>
      <c r="BD79" s="180" t="s">
        <v>455</v>
      </c>
      <c r="BE79" s="399"/>
      <c r="BF79" s="172">
        <v>5000</v>
      </c>
      <c r="BG79" s="399"/>
      <c r="BH79" s="172">
        <v>6000</v>
      </c>
      <c r="BI79" s="399"/>
      <c r="BJ79" s="172">
        <v>4175</v>
      </c>
      <c r="BK79" s="172">
        <v>6250</v>
      </c>
      <c r="BL79" s="169" t="s">
        <v>455</v>
      </c>
      <c r="BM79" s="169" t="s">
        <v>455</v>
      </c>
      <c r="BN79" s="173">
        <v>2000</v>
      </c>
      <c r="BO79" s="173">
        <v>6250</v>
      </c>
      <c r="BP79" s="399"/>
      <c r="BR79" s="64" t="s">
        <v>153</v>
      </c>
      <c r="BS79" s="180" t="s">
        <v>455</v>
      </c>
      <c r="BT79" s="180" t="s">
        <v>455</v>
      </c>
      <c r="BU79" s="180" t="s">
        <v>455</v>
      </c>
      <c r="BV79" s="180" t="s">
        <v>455</v>
      </c>
      <c r="BW79" s="180" t="s">
        <v>455</v>
      </c>
      <c r="BX79" s="180" t="s">
        <v>455</v>
      </c>
      <c r="BY79" s="180" t="s">
        <v>455</v>
      </c>
      <c r="BZ79" s="180" t="s">
        <v>455</v>
      </c>
      <c r="CA79" s="180" t="s">
        <v>455</v>
      </c>
      <c r="CB79" s="399"/>
      <c r="CC79" s="172">
        <v>333.33333333333331</v>
      </c>
      <c r="CD79" s="399"/>
      <c r="CE79" s="172">
        <v>2500</v>
      </c>
      <c r="CF79" s="399"/>
      <c r="CG79" s="172">
        <v>366.66666666666669</v>
      </c>
      <c r="CH79" s="174">
        <v>333.33333333333331</v>
      </c>
      <c r="CI79" s="169" t="s">
        <v>455</v>
      </c>
      <c r="CJ79" s="169" t="s">
        <v>455</v>
      </c>
      <c r="CK79" s="173">
        <v>333.33333333333331</v>
      </c>
      <c r="CL79" s="173">
        <v>333.33333333333331</v>
      </c>
      <c r="CM79" s="399"/>
      <c r="CO79" s="278"/>
    </row>
    <row r="80" spans="1:114" x14ac:dyDescent="0.3">
      <c r="A80" s="65" t="s">
        <v>201</v>
      </c>
      <c r="B80" s="169" t="s">
        <v>455</v>
      </c>
      <c r="C80" s="169" t="s">
        <v>455</v>
      </c>
      <c r="D80" s="169" t="s">
        <v>455</v>
      </c>
      <c r="E80" s="169" t="s">
        <v>455</v>
      </c>
      <c r="F80" s="169" t="s">
        <v>455</v>
      </c>
      <c r="G80" s="169" t="s">
        <v>455</v>
      </c>
      <c r="H80" s="169" t="s">
        <v>455</v>
      </c>
      <c r="I80" s="169" t="s">
        <v>455</v>
      </c>
      <c r="J80" s="169" t="s">
        <v>455</v>
      </c>
      <c r="K80" s="169" t="s">
        <v>455</v>
      </c>
      <c r="L80" s="169" t="s">
        <v>455</v>
      </c>
      <c r="M80" s="169" t="s">
        <v>455</v>
      </c>
      <c r="N80" s="169" t="s">
        <v>455</v>
      </c>
      <c r="O80" s="169" t="s">
        <v>455</v>
      </c>
      <c r="P80" s="169" t="s">
        <v>455</v>
      </c>
      <c r="Q80" s="169" t="s">
        <v>455</v>
      </c>
      <c r="R80" s="169" t="s">
        <v>455</v>
      </c>
      <c r="S80" s="169" t="s">
        <v>455</v>
      </c>
      <c r="T80" s="169" t="s">
        <v>455</v>
      </c>
      <c r="U80" s="274">
        <v>3000</v>
      </c>
      <c r="V80" s="169" t="s">
        <v>455</v>
      </c>
      <c r="X80" s="65" t="s">
        <v>201</v>
      </c>
      <c r="Y80" s="169" t="s">
        <v>455</v>
      </c>
      <c r="Z80" s="169" t="s">
        <v>455</v>
      </c>
      <c r="AA80" s="169" t="s">
        <v>455</v>
      </c>
      <c r="AB80" s="169" t="s">
        <v>455</v>
      </c>
      <c r="AC80" s="169" t="s">
        <v>455</v>
      </c>
      <c r="AD80" s="169" t="s">
        <v>455</v>
      </c>
      <c r="AE80" s="169" t="s">
        <v>455</v>
      </c>
      <c r="AF80" s="169" t="s">
        <v>455</v>
      </c>
      <c r="AG80" s="169" t="s">
        <v>455</v>
      </c>
      <c r="AH80" s="169" t="s">
        <v>455</v>
      </c>
      <c r="AI80" s="169" t="s">
        <v>455</v>
      </c>
      <c r="AJ80" s="169" t="s">
        <v>455</v>
      </c>
      <c r="AK80" s="169" t="s">
        <v>455</v>
      </c>
      <c r="AL80" s="169" t="s">
        <v>455</v>
      </c>
      <c r="AM80" s="169" t="s">
        <v>455</v>
      </c>
      <c r="AN80" s="169" t="s">
        <v>455</v>
      </c>
      <c r="AO80" s="169" t="s">
        <v>455</v>
      </c>
      <c r="AP80" s="169" t="s">
        <v>455</v>
      </c>
      <c r="AQ80" s="169" t="s">
        <v>455</v>
      </c>
      <c r="AR80" s="340">
        <v>6000</v>
      </c>
      <c r="AS80" s="169" t="s">
        <v>455</v>
      </c>
      <c r="AU80" s="65" t="s">
        <v>201</v>
      </c>
      <c r="AV80" s="168" t="s">
        <v>455</v>
      </c>
      <c r="AW80" s="168" t="s">
        <v>455</v>
      </c>
      <c r="AX80" s="168" t="s">
        <v>455</v>
      </c>
      <c r="AY80" s="168" t="s">
        <v>455</v>
      </c>
      <c r="AZ80" s="168" t="s">
        <v>455</v>
      </c>
      <c r="BA80" s="168" t="s">
        <v>455</v>
      </c>
      <c r="BB80" s="168" t="s">
        <v>455</v>
      </c>
      <c r="BC80" s="168" t="s">
        <v>455</v>
      </c>
      <c r="BD80" s="168" t="s">
        <v>455</v>
      </c>
      <c r="BE80" s="399"/>
      <c r="BF80" s="168" t="s">
        <v>455</v>
      </c>
      <c r="BG80" s="399"/>
      <c r="BH80" s="168" t="s">
        <v>455</v>
      </c>
      <c r="BI80" s="399"/>
      <c r="BJ80" s="168" t="s">
        <v>455</v>
      </c>
      <c r="BK80" s="168" t="s">
        <v>455</v>
      </c>
      <c r="BL80" s="168" t="s">
        <v>455</v>
      </c>
      <c r="BM80" s="168" t="s">
        <v>455</v>
      </c>
      <c r="BN80" s="168" t="s">
        <v>455</v>
      </c>
      <c r="BO80" s="173">
        <v>5000</v>
      </c>
      <c r="BP80" s="399"/>
      <c r="BR80" s="65" t="s">
        <v>201</v>
      </c>
      <c r="BS80" s="168" t="s">
        <v>455</v>
      </c>
      <c r="BT80" s="168" t="s">
        <v>455</v>
      </c>
      <c r="BU80" s="168" t="s">
        <v>455</v>
      </c>
      <c r="BV80" s="168" t="s">
        <v>455</v>
      </c>
      <c r="BW80" s="168" t="s">
        <v>455</v>
      </c>
      <c r="BX80" s="168" t="s">
        <v>455</v>
      </c>
      <c r="BY80" s="168" t="s">
        <v>455</v>
      </c>
      <c r="BZ80" s="168" t="s">
        <v>455</v>
      </c>
      <c r="CA80" s="168" t="s">
        <v>455</v>
      </c>
      <c r="CB80" s="399"/>
      <c r="CC80" s="168" t="s">
        <v>455</v>
      </c>
      <c r="CD80" s="399"/>
      <c r="CE80" s="168" t="s">
        <v>455</v>
      </c>
      <c r="CF80" s="399"/>
      <c r="CG80" s="168" t="s">
        <v>455</v>
      </c>
      <c r="CH80" s="168" t="s">
        <v>455</v>
      </c>
      <c r="CI80" s="168" t="s">
        <v>455</v>
      </c>
      <c r="CJ80" s="168" t="s">
        <v>455</v>
      </c>
      <c r="CK80" s="168" t="s">
        <v>455</v>
      </c>
      <c r="CL80" s="173">
        <v>666.66666666666663</v>
      </c>
      <c r="CM80" s="399"/>
      <c r="CO80" s="278"/>
    </row>
    <row r="81" spans="1:93" x14ac:dyDescent="0.3">
      <c r="A81" s="64" t="s">
        <v>80</v>
      </c>
      <c r="B81" s="62">
        <v>6000</v>
      </c>
      <c r="C81" s="177">
        <v>6000</v>
      </c>
      <c r="D81" s="177">
        <v>6000</v>
      </c>
      <c r="E81" s="177">
        <v>2000</v>
      </c>
      <c r="F81" s="177">
        <v>6000</v>
      </c>
      <c r="G81" s="58">
        <v>6000</v>
      </c>
      <c r="H81" s="171" t="s">
        <v>455</v>
      </c>
      <c r="I81" s="171" t="s">
        <v>455</v>
      </c>
      <c r="J81" s="178">
        <v>2000</v>
      </c>
      <c r="K81" s="172">
        <v>3000</v>
      </c>
      <c r="L81" s="172">
        <v>3000</v>
      </c>
      <c r="M81" s="185" t="s">
        <v>841</v>
      </c>
      <c r="N81" s="171" t="s">
        <v>455</v>
      </c>
      <c r="O81" s="178">
        <v>6000</v>
      </c>
      <c r="P81" s="171" t="s">
        <v>455</v>
      </c>
      <c r="Q81" s="178">
        <v>5000</v>
      </c>
      <c r="R81" s="173">
        <v>5000</v>
      </c>
      <c r="S81" s="170">
        <v>3000</v>
      </c>
      <c r="T81" s="173">
        <v>4000</v>
      </c>
      <c r="U81" s="274">
        <v>5000</v>
      </c>
      <c r="V81" s="173">
        <v>6000</v>
      </c>
      <c r="X81" s="64" t="s">
        <v>80</v>
      </c>
      <c r="Y81" s="62">
        <v>6750</v>
      </c>
      <c r="Z81" s="177">
        <v>7000</v>
      </c>
      <c r="AA81" s="177">
        <v>7000</v>
      </c>
      <c r="AB81" s="177">
        <v>6375</v>
      </c>
      <c r="AC81" s="177">
        <v>6500</v>
      </c>
      <c r="AD81" s="58">
        <v>7500</v>
      </c>
      <c r="AE81" s="171" t="s">
        <v>455</v>
      </c>
      <c r="AF81" s="171" t="s">
        <v>455</v>
      </c>
      <c r="AG81" s="178">
        <v>5000</v>
      </c>
      <c r="AH81" s="172">
        <v>6750</v>
      </c>
      <c r="AI81" s="172">
        <v>7500</v>
      </c>
      <c r="AJ81" s="172">
        <v>7500</v>
      </c>
      <c r="AK81" s="171" t="s">
        <v>455</v>
      </c>
      <c r="AL81" s="178">
        <v>7250</v>
      </c>
      <c r="AM81" s="171" t="s">
        <v>455</v>
      </c>
      <c r="AN81" s="178">
        <v>6500</v>
      </c>
      <c r="AO81" s="173">
        <v>6500</v>
      </c>
      <c r="AP81" s="173">
        <v>6000</v>
      </c>
      <c r="AQ81" s="173">
        <v>5500</v>
      </c>
      <c r="AR81" s="340">
        <v>5000</v>
      </c>
      <c r="AS81" s="173">
        <v>6500</v>
      </c>
      <c r="AU81" s="64" t="s">
        <v>80</v>
      </c>
      <c r="AV81" s="55">
        <v>3750</v>
      </c>
      <c r="AW81" s="184">
        <v>5000</v>
      </c>
      <c r="AX81" s="184">
        <v>5000</v>
      </c>
      <c r="AY81" s="177">
        <v>5000</v>
      </c>
      <c r="AZ81" s="177">
        <v>7500</v>
      </c>
      <c r="BA81" s="2">
        <v>7500</v>
      </c>
      <c r="BB81" s="180" t="s">
        <v>455</v>
      </c>
      <c r="BC81" s="171" t="s">
        <v>455</v>
      </c>
      <c r="BD81" s="209">
        <v>5000</v>
      </c>
      <c r="BE81" s="399"/>
      <c r="BF81" s="172">
        <v>1250</v>
      </c>
      <c r="BG81" s="399"/>
      <c r="BH81" s="171" t="s">
        <v>455</v>
      </c>
      <c r="BI81" s="399"/>
      <c r="BJ81" s="171" t="s">
        <v>455</v>
      </c>
      <c r="BK81" s="178">
        <v>5000</v>
      </c>
      <c r="BL81" s="173">
        <v>5000</v>
      </c>
      <c r="BM81" s="173">
        <v>5000</v>
      </c>
      <c r="BN81" s="173">
        <v>6000</v>
      </c>
      <c r="BO81" s="173">
        <v>5000</v>
      </c>
      <c r="BP81" s="399"/>
      <c r="BR81" s="64" t="s">
        <v>80</v>
      </c>
      <c r="BS81" s="55">
        <v>500</v>
      </c>
      <c r="BT81" s="184">
        <v>1000</v>
      </c>
      <c r="BU81" s="184">
        <v>666.66666666666663</v>
      </c>
      <c r="BV81" s="177">
        <v>333.33333333333331</v>
      </c>
      <c r="BW81" s="177">
        <v>666.66666666666663</v>
      </c>
      <c r="BX81" s="2">
        <v>666.66666666666663</v>
      </c>
      <c r="BY81" s="180" t="s">
        <v>455</v>
      </c>
      <c r="BZ81" s="171" t="s">
        <v>455</v>
      </c>
      <c r="CA81" s="178">
        <v>166.66666666666666</v>
      </c>
      <c r="CB81" s="399"/>
      <c r="CC81" s="172">
        <v>333.33333333333331</v>
      </c>
      <c r="CD81" s="399"/>
      <c r="CE81" s="171" t="s">
        <v>455</v>
      </c>
      <c r="CF81" s="399"/>
      <c r="CG81" s="171" t="s">
        <v>455</v>
      </c>
      <c r="CH81" s="173">
        <v>666.66666666666663</v>
      </c>
      <c r="CI81" s="173">
        <v>666.66666666666663</v>
      </c>
      <c r="CJ81" s="173">
        <v>666.66666666666697</v>
      </c>
      <c r="CK81" s="173">
        <v>666.66666666666663</v>
      </c>
      <c r="CL81" s="173">
        <v>666.66666666666663</v>
      </c>
      <c r="CM81" s="399"/>
    </row>
    <row r="82" spans="1:93" x14ac:dyDescent="0.3">
      <c r="A82" s="64" t="s">
        <v>71</v>
      </c>
      <c r="B82" s="62">
        <v>2000</v>
      </c>
      <c r="C82" s="177">
        <v>2000</v>
      </c>
      <c r="D82" s="177">
        <v>2000</v>
      </c>
      <c r="E82" s="177">
        <v>2000</v>
      </c>
      <c r="F82" s="177">
        <v>2000</v>
      </c>
      <c r="G82" s="171" t="s">
        <v>455</v>
      </c>
      <c r="H82" s="35">
        <v>4000</v>
      </c>
      <c r="I82" s="59">
        <v>5000</v>
      </c>
      <c r="J82" s="171" t="s">
        <v>455</v>
      </c>
      <c r="K82" s="172">
        <v>2000</v>
      </c>
      <c r="L82" s="172">
        <v>6500</v>
      </c>
      <c r="M82" s="178">
        <v>6000</v>
      </c>
      <c r="N82" s="172">
        <v>7000</v>
      </c>
      <c r="O82" s="178">
        <v>6500</v>
      </c>
      <c r="P82" s="172">
        <v>6000</v>
      </c>
      <c r="Q82" s="172">
        <v>6000</v>
      </c>
      <c r="R82" s="169" t="s">
        <v>455</v>
      </c>
      <c r="S82" s="173">
        <v>2000</v>
      </c>
      <c r="T82" s="169" t="s">
        <v>455</v>
      </c>
      <c r="U82" s="274">
        <v>2000</v>
      </c>
      <c r="V82" s="169" t="s">
        <v>455</v>
      </c>
      <c r="X82" s="64" t="s">
        <v>71</v>
      </c>
      <c r="Y82" s="62">
        <v>5000</v>
      </c>
      <c r="Z82" s="177">
        <v>5000</v>
      </c>
      <c r="AA82" s="177">
        <v>5000</v>
      </c>
      <c r="AB82" s="177">
        <v>5000</v>
      </c>
      <c r="AC82" s="177">
        <v>5000</v>
      </c>
      <c r="AD82" s="171" t="s">
        <v>455</v>
      </c>
      <c r="AE82" s="35">
        <v>7500</v>
      </c>
      <c r="AF82" s="59">
        <v>10000</v>
      </c>
      <c r="AG82" s="171" t="s">
        <v>455</v>
      </c>
      <c r="AH82" s="172">
        <v>7500</v>
      </c>
      <c r="AI82" s="172">
        <v>8750</v>
      </c>
      <c r="AJ82" s="172">
        <v>6250</v>
      </c>
      <c r="AK82" s="172">
        <v>6000</v>
      </c>
      <c r="AL82" s="178">
        <v>6500</v>
      </c>
      <c r="AM82" s="178">
        <v>5500</v>
      </c>
      <c r="AN82" s="172">
        <v>5000</v>
      </c>
      <c r="AO82" s="169" t="s">
        <v>455</v>
      </c>
      <c r="AP82" s="173">
        <v>5500</v>
      </c>
      <c r="AQ82" s="169" t="s">
        <v>455</v>
      </c>
      <c r="AR82" s="340">
        <v>5000</v>
      </c>
      <c r="AS82" s="169" t="s">
        <v>455</v>
      </c>
      <c r="AU82" s="64" t="s">
        <v>71</v>
      </c>
      <c r="AV82" s="55">
        <v>5500</v>
      </c>
      <c r="AW82" s="184">
        <v>5500</v>
      </c>
      <c r="AX82" s="184">
        <v>5500</v>
      </c>
      <c r="AY82" s="177">
        <v>5500</v>
      </c>
      <c r="AZ82" s="177">
        <v>5500</v>
      </c>
      <c r="BA82" s="180" t="s">
        <v>455</v>
      </c>
      <c r="BB82" s="35">
        <v>5000</v>
      </c>
      <c r="BC82" s="59">
        <v>5750</v>
      </c>
      <c r="BD82" s="208" t="s">
        <v>455</v>
      </c>
      <c r="BE82" s="399"/>
      <c r="BF82" s="172">
        <v>6250</v>
      </c>
      <c r="BG82" s="399"/>
      <c r="BH82" s="172">
        <v>6250</v>
      </c>
      <c r="BI82" s="399"/>
      <c r="BJ82" s="178">
        <v>6250</v>
      </c>
      <c r="BK82" s="172">
        <v>6250</v>
      </c>
      <c r="BL82" s="169" t="s">
        <v>455</v>
      </c>
      <c r="BM82" s="170">
        <v>5000</v>
      </c>
      <c r="BN82" s="169" t="s">
        <v>455</v>
      </c>
      <c r="BO82" s="170">
        <v>5000</v>
      </c>
      <c r="BP82" s="399"/>
      <c r="BR82" s="64" t="s">
        <v>71</v>
      </c>
      <c r="BS82" s="55">
        <v>300</v>
      </c>
      <c r="BT82" s="184">
        <v>300</v>
      </c>
      <c r="BU82" s="184">
        <v>300</v>
      </c>
      <c r="BV82" s="177">
        <v>300</v>
      </c>
      <c r="BW82" s="177">
        <v>300</v>
      </c>
      <c r="BX82" s="180" t="s">
        <v>455</v>
      </c>
      <c r="BY82" s="35">
        <v>333.33333333333331</v>
      </c>
      <c r="BZ82" s="59">
        <v>333.33333333333331</v>
      </c>
      <c r="CA82" s="171" t="s">
        <v>455</v>
      </c>
      <c r="CB82" s="399"/>
      <c r="CC82" s="172">
        <v>1000</v>
      </c>
      <c r="CD82" s="399"/>
      <c r="CE82" s="172">
        <v>333.33333333333331</v>
      </c>
      <c r="CF82" s="399"/>
      <c r="CG82" s="178">
        <v>333.33333333333331</v>
      </c>
      <c r="CH82" s="174">
        <v>333.33333333333331</v>
      </c>
      <c r="CI82" s="169" t="s">
        <v>455</v>
      </c>
      <c r="CJ82" s="173">
        <v>666.66666666666697</v>
      </c>
      <c r="CK82" s="169" t="s">
        <v>455</v>
      </c>
      <c r="CL82" s="173">
        <v>753.33333333333337</v>
      </c>
      <c r="CM82" s="399"/>
      <c r="CO82" s="278"/>
    </row>
    <row r="83" spans="1:93" x14ac:dyDescent="0.3">
      <c r="A83" s="65" t="s">
        <v>82</v>
      </c>
      <c r="B83" s="171" t="s">
        <v>455</v>
      </c>
      <c r="C83" s="171" t="s">
        <v>455</v>
      </c>
      <c r="D83" s="171" t="s">
        <v>455</v>
      </c>
      <c r="E83" s="177">
        <v>2000</v>
      </c>
      <c r="F83" s="171" t="s">
        <v>455</v>
      </c>
      <c r="G83" s="171" t="s">
        <v>455</v>
      </c>
      <c r="H83" s="171" t="s">
        <v>455</v>
      </c>
      <c r="I83" s="185">
        <v>3000</v>
      </c>
      <c r="J83" s="185">
        <v>3000</v>
      </c>
      <c r="K83" s="57" t="s">
        <v>841</v>
      </c>
      <c r="L83" s="185">
        <v>3000</v>
      </c>
      <c r="M83" s="185" t="s">
        <v>841</v>
      </c>
      <c r="N83" s="185">
        <v>3000</v>
      </c>
      <c r="O83" s="171" t="s">
        <v>455</v>
      </c>
      <c r="P83" s="172">
        <v>2000</v>
      </c>
      <c r="Q83" s="172">
        <v>2000</v>
      </c>
      <c r="R83" s="173">
        <v>2000</v>
      </c>
      <c r="S83" s="169" t="s">
        <v>455</v>
      </c>
      <c r="T83" s="173">
        <v>2000</v>
      </c>
      <c r="U83" s="274">
        <v>2000</v>
      </c>
      <c r="V83" s="169" t="s">
        <v>455</v>
      </c>
      <c r="X83" s="65" t="s">
        <v>82</v>
      </c>
      <c r="Y83" s="171" t="s">
        <v>455</v>
      </c>
      <c r="Z83" s="171" t="s">
        <v>455</v>
      </c>
      <c r="AA83" s="171" t="s">
        <v>455</v>
      </c>
      <c r="AB83" s="177">
        <v>4500</v>
      </c>
      <c r="AC83" s="171" t="s">
        <v>455</v>
      </c>
      <c r="AD83" s="171" t="s">
        <v>455</v>
      </c>
      <c r="AE83" s="171" t="s">
        <v>455</v>
      </c>
      <c r="AF83" s="172">
        <v>7500</v>
      </c>
      <c r="AG83" s="172">
        <v>7500</v>
      </c>
      <c r="AH83" s="172">
        <v>7500</v>
      </c>
      <c r="AI83" s="172">
        <v>7500</v>
      </c>
      <c r="AJ83" s="172">
        <v>7500</v>
      </c>
      <c r="AK83" s="172">
        <v>7500</v>
      </c>
      <c r="AL83" s="171" t="s">
        <v>455</v>
      </c>
      <c r="AM83" s="178">
        <v>5000</v>
      </c>
      <c r="AN83" s="172">
        <v>5000</v>
      </c>
      <c r="AO83" s="173">
        <v>5500</v>
      </c>
      <c r="AP83" s="169" t="s">
        <v>455</v>
      </c>
      <c r="AQ83" s="173">
        <v>5000</v>
      </c>
      <c r="AR83" s="340">
        <v>7500</v>
      </c>
      <c r="AS83" s="169" t="s">
        <v>455</v>
      </c>
      <c r="AU83" s="65" t="s">
        <v>82</v>
      </c>
      <c r="AV83" s="180" t="s">
        <v>455</v>
      </c>
      <c r="AW83" s="180" t="s">
        <v>455</v>
      </c>
      <c r="AX83" s="180" t="s">
        <v>455</v>
      </c>
      <c r="AY83" s="177">
        <v>6250</v>
      </c>
      <c r="AZ83" s="180" t="s">
        <v>455</v>
      </c>
      <c r="BA83" s="180" t="s">
        <v>455</v>
      </c>
      <c r="BB83" s="180" t="s">
        <v>455</v>
      </c>
      <c r="BC83" s="172">
        <v>6250</v>
      </c>
      <c r="BD83" s="214">
        <v>6250</v>
      </c>
      <c r="BE83" s="399"/>
      <c r="BF83" s="172">
        <v>2500</v>
      </c>
      <c r="BG83" s="399"/>
      <c r="BH83" s="172">
        <v>6250</v>
      </c>
      <c r="BI83" s="399"/>
      <c r="BJ83" s="178">
        <v>5500</v>
      </c>
      <c r="BK83" s="172">
        <v>6250</v>
      </c>
      <c r="BL83" s="173">
        <v>6250</v>
      </c>
      <c r="BM83" s="169" t="s">
        <v>455</v>
      </c>
      <c r="BN83" s="173">
        <v>6000</v>
      </c>
      <c r="BO83" s="173">
        <v>6250</v>
      </c>
      <c r="BP83" s="399"/>
      <c r="BR83" s="65" t="s">
        <v>82</v>
      </c>
      <c r="BS83" s="180" t="s">
        <v>455</v>
      </c>
      <c r="BT83" s="180" t="s">
        <v>455</v>
      </c>
      <c r="BU83" s="180" t="s">
        <v>455</v>
      </c>
      <c r="BV83" s="177">
        <v>333.33333333333331</v>
      </c>
      <c r="BW83" s="180" t="s">
        <v>455</v>
      </c>
      <c r="BX83" s="180" t="s">
        <v>455</v>
      </c>
      <c r="BY83" s="180" t="s">
        <v>455</v>
      </c>
      <c r="BZ83" s="172">
        <v>333.33333333333331</v>
      </c>
      <c r="CA83" s="172">
        <v>333.33333333333331</v>
      </c>
      <c r="CB83" s="399"/>
      <c r="CC83" s="172">
        <v>333.33333333333331</v>
      </c>
      <c r="CD83" s="399"/>
      <c r="CE83" s="172">
        <v>333.33333333333331</v>
      </c>
      <c r="CF83" s="399"/>
      <c r="CG83" s="178">
        <v>333.33333333333331</v>
      </c>
      <c r="CH83" s="174">
        <v>333.33333333333331</v>
      </c>
      <c r="CI83" s="173">
        <v>333.33333333333331</v>
      </c>
      <c r="CJ83" s="169" t="s">
        <v>455</v>
      </c>
      <c r="CK83" s="173">
        <v>666.66666666666663</v>
      </c>
      <c r="CL83" s="173">
        <v>666.66666666666663</v>
      </c>
      <c r="CM83" s="399"/>
      <c r="CO83" s="278"/>
    </row>
    <row r="84" spans="1:93" x14ac:dyDescent="0.3">
      <c r="A84" s="64" t="s">
        <v>73</v>
      </c>
      <c r="B84" s="62">
        <v>6000</v>
      </c>
      <c r="C84" s="177">
        <v>2750</v>
      </c>
      <c r="D84" s="171" t="s">
        <v>455</v>
      </c>
      <c r="E84" s="171" t="s">
        <v>455</v>
      </c>
      <c r="F84" s="171" t="s">
        <v>455</v>
      </c>
      <c r="G84" s="171" t="s">
        <v>455</v>
      </c>
      <c r="H84" s="35">
        <v>4000</v>
      </c>
      <c r="I84" s="171" t="s">
        <v>455</v>
      </c>
      <c r="J84" s="178">
        <v>6000</v>
      </c>
      <c r="K84" s="172">
        <v>6000</v>
      </c>
      <c r="L84" s="171" t="s">
        <v>455</v>
      </c>
      <c r="M84" s="172">
        <v>6000</v>
      </c>
      <c r="N84" s="172">
        <v>6000</v>
      </c>
      <c r="O84" s="172">
        <v>6000</v>
      </c>
      <c r="P84" s="172">
        <v>6000</v>
      </c>
      <c r="Q84" s="172">
        <v>6000</v>
      </c>
      <c r="R84" s="173">
        <v>6000</v>
      </c>
      <c r="S84" s="173">
        <v>6000</v>
      </c>
      <c r="T84" s="173">
        <v>6000</v>
      </c>
      <c r="U84" s="211" t="s">
        <v>455</v>
      </c>
      <c r="V84" s="57">
        <v>3000</v>
      </c>
      <c r="X84" s="64" t="s">
        <v>73</v>
      </c>
      <c r="Y84" s="62">
        <v>6500</v>
      </c>
      <c r="Z84" s="177">
        <v>6500</v>
      </c>
      <c r="AA84" s="171" t="s">
        <v>455</v>
      </c>
      <c r="AB84" s="171" t="s">
        <v>455</v>
      </c>
      <c r="AC84" s="171" t="s">
        <v>455</v>
      </c>
      <c r="AD84" s="171" t="s">
        <v>455</v>
      </c>
      <c r="AE84" s="35">
        <v>6500</v>
      </c>
      <c r="AF84" s="171" t="s">
        <v>455</v>
      </c>
      <c r="AG84" s="178">
        <v>6000</v>
      </c>
      <c r="AH84" s="172">
        <v>6250</v>
      </c>
      <c r="AI84" s="171" t="s">
        <v>455</v>
      </c>
      <c r="AJ84" s="172">
        <v>6000</v>
      </c>
      <c r="AK84" s="172">
        <v>6000</v>
      </c>
      <c r="AL84" s="172">
        <v>6250</v>
      </c>
      <c r="AM84" s="178">
        <v>5500</v>
      </c>
      <c r="AN84" s="172">
        <v>6000</v>
      </c>
      <c r="AO84" s="173">
        <v>6000</v>
      </c>
      <c r="AP84" s="173">
        <v>6250</v>
      </c>
      <c r="AQ84" s="173">
        <v>6000</v>
      </c>
      <c r="AR84" s="212" t="s">
        <v>455</v>
      </c>
      <c r="AS84" s="173">
        <v>6500</v>
      </c>
      <c r="AU84" s="64" t="s">
        <v>73</v>
      </c>
      <c r="AV84" s="55">
        <v>5000</v>
      </c>
      <c r="AW84" s="184">
        <v>5000</v>
      </c>
      <c r="AX84" s="180" t="s">
        <v>455</v>
      </c>
      <c r="AY84" s="180" t="s">
        <v>455</v>
      </c>
      <c r="AZ84" s="180" t="s">
        <v>455</v>
      </c>
      <c r="BA84" s="180" t="s">
        <v>455</v>
      </c>
      <c r="BB84" s="35">
        <v>5000</v>
      </c>
      <c r="BC84" s="171" t="s">
        <v>455</v>
      </c>
      <c r="BD84" s="209">
        <v>2500</v>
      </c>
      <c r="BE84" s="399"/>
      <c r="BF84" s="171" t="s">
        <v>455</v>
      </c>
      <c r="BG84" s="399"/>
      <c r="BH84" s="172">
        <v>5000</v>
      </c>
      <c r="BI84" s="399"/>
      <c r="BJ84" s="178">
        <v>5000</v>
      </c>
      <c r="BK84" s="172">
        <v>5000</v>
      </c>
      <c r="BL84" s="173">
        <v>5000</v>
      </c>
      <c r="BM84" s="173">
        <v>5000</v>
      </c>
      <c r="BN84" s="173">
        <v>3000</v>
      </c>
      <c r="BO84" s="169" t="s">
        <v>455</v>
      </c>
      <c r="BP84" s="399"/>
      <c r="BR84" s="64" t="s">
        <v>73</v>
      </c>
      <c r="BS84" s="55">
        <v>233.33333333333334</v>
      </c>
      <c r="BT84" s="184">
        <v>333.33333333333331</v>
      </c>
      <c r="BU84" s="180" t="s">
        <v>455</v>
      </c>
      <c r="BV84" s="180" t="s">
        <v>455</v>
      </c>
      <c r="BW84" s="180" t="s">
        <v>455</v>
      </c>
      <c r="BX84" s="180" t="s">
        <v>455</v>
      </c>
      <c r="BY84" s="35">
        <v>333.33333333333331</v>
      </c>
      <c r="BZ84" s="171" t="s">
        <v>455</v>
      </c>
      <c r="CA84" s="178">
        <v>333.33333333333331</v>
      </c>
      <c r="CB84" s="399"/>
      <c r="CC84" s="171" t="s">
        <v>455</v>
      </c>
      <c r="CD84" s="399"/>
      <c r="CE84" s="172">
        <v>333.33333333333331</v>
      </c>
      <c r="CF84" s="399"/>
      <c r="CG84" s="178">
        <v>333.33333333333331</v>
      </c>
      <c r="CH84" s="174">
        <v>333.33333333333331</v>
      </c>
      <c r="CI84" s="173">
        <v>333.33333333333331</v>
      </c>
      <c r="CJ84" s="173">
        <v>333.33333333333297</v>
      </c>
      <c r="CK84" s="173">
        <v>333.33333333333331</v>
      </c>
      <c r="CL84" s="169" t="s">
        <v>455</v>
      </c>
      <c r="CM84" s="399"/>
    </row>
    <row r="85" spans="1:93" x14ac:dyDescent="0.3">
      <c r="A85" s="64" t="s">
        <v>177</v>
      </c>
      <c r="B85" s="171" t="s">
        <v>455</v>
      </c>
      <c r="C85" s="171" t="s">
        <v>455</v>
      </c>
      <c r="D85" s="171" t="s">
        <v>455</v>
      </c>
      <c r="E85" s="171" t="s">
        <v>455</v>
      </c>
      <c r="F85" s="171" t="s">
        <v>455</v>
      </c>
      <c r="G85" s="171" t="s">
        <v>455</v>
      </c>
      <c r="H85" s="171" t="s">
        <v>455</v>
      </c>
      <c r="I85" s="171" t="s">
        <v>455</v>
      </c>
      <c r="J85" s="171" t="s">
        <v>455</v>
      </c>
      <c r="K85" s="171" t="s">
        <v>455</v>
      </c>
      <c r="L85" s="171" t="s">
        <v>455</v>
      </c>
      <c r="M85" s="171" t="s">
        <v>455</v>
      </c>
      <c r="N85" s="171" t="s">
        <v>455</v>
      </c>
      <c r="O85" s="171" t="s">
        <v>455</v>
      </c>
      <c r="P85" s="185">
        <v>3000</v>
      </c>
      <c r="Q85" s="172">
        <v>5750</v>
      </c>
      <c r="R85" s="173">
        <v>6000</v>
      </c>
      <c r="S85" s="169" t="s">
        <v>455</v>
      </c>
      <c r="T85" s="169" t="s">
        <v>455</v>
      </c>
      <c r="U85" s="211" t="s">
        <v>455</v>
      </c>
      <c r="V85" s="169" t="s">
        <v>455</v>
      </c>
      <c r="X85" s="64" t="s">
        <v>177</v>
      </c>
      <c r="Y85" s="171" t="s">
        <v>455</v>
      </c>
      <c r="Z85" s="171" t="s">
        <v>455</v>
      </c>
      <c r="AA85" s="171" t="s">
        <v>455</v>
      </c>
      <c r="AB85" s="171" t="s">
        <v>455</v>
      </c>
      <c r="AC85" s="171" t="s">
        <v>455</v>
      </c>
      <c r="AD85" s="171" t="s">
        <v>455</v>
      </c>
      <c r="AE85" s="171" t="s">
        <v>455</v>
      </c>
      <c r="AF85" s="171" t="s">
        <v>455</v>
      </c>
      <c r="AG85" s="171" t="s">
        <v>455</v>
      </c>
      <c r="AH85" s="171" t="s">
        <v>455</v>
      </c>
      <c r="AI85" s="171" t="s">
        <v>455</v>
      </c>
      <c r="AJ85" s="171" t="s">
        <v>455</v>
      </c>
      <c r="AK85" s="171" t="s">
        <v>455</v>
      </c>
      <c r="AL85" s="171" t="s">
        <v>455</v>
      </c>
      <c r="AM85" s="178">
        <v>6500</v>
      </c>
      <c r="AN85" s="172">
        <v>6000</v>
      </c>
      <c r="AO85" s="173">
        <v>6000</v>
      </c>
      <c r="AP85" s="169" t="s">
        <v>455</v>
      </c>
      <c r="AQ85" s="169" t="s">
        <v>455</v>
      </c>
      <c r="AR85" s="212" t="s">
        <v>455</v>
      </c>
      <c r="AS85" s="169" t="s">
        <v>455</v>
      </c>
      <c r="AU85" s="64" t="s">
        <v>177</v>
      </c>
      <c r="AV85" s="180" t="s">
        <v>455</v>
      </c>
      <c r="AW85" s="180" t="s">
        <v>455</v>
      </c>
      <c r="AX85" s="180" t="s">
        <v>455</v>
      </c>
      <c r="AY85" s="180" t="s">
        <v>455</v>
      </c>
      <c r="AZ85" s="180" t="s">
        <v>455</v>
      </c>
      <c r="BA85" s="180" t="s">
        <v>455</v>
      </c>
      <c r="BB85" s="180" t="s">
        <v>455</v>
      </c>
      <c r="BC85" s="180" t="s">
        <v>455</v>
      </c>
      <c r="BD85" s="180" t="s">
        <v>455</v>
      </c>
      <c r="BE85" s="399"/>
      <c r="BF85" s="171" t="s">
        <v>455</v>
      </c>
      <c r="BG85" s="399"/>
      <c r="BH85" s="171" t="s">
        <v>455</v>
      </c>
      <c r="BI85" s="399"/>
      <c r="BJ85" s="178">
        <v>2500</v>
      </c>
      <c r="BK85" s="172">
        <v>5000</v>
      </c>
      <c r="BL85" s="173">
        <v>5000</v>
      </c>
      <c r="BM85" s="169" t="s">
        <v>455</v>
      </c>
      <c r="BN85" s="169" t="s">
        <v>455</v>
      </c>
      <c r="BO85" s="169" t="s">
        <v>455</v>
      </c>
      <c r="BP85" s="399"/>
      <c r="BR85" s="64" t="s">
        <v>177</v>
      </c>
      <c r="BS85" s="180" t="s">
        <v>455</v>
      </c>
      <c r="BT85" s="180" t="s">
        <v>455</v>
      </c>
      <c r="BU85" s="180" t="s">
        <v>455</v>
      </c>
      <c r="BV85" s="180" t="s">
        <v>455</v>
      </c>
      <c r="BW85" s="180" t="s">
        <v>455</v>
      </c>
      <c r="BX85" s="180" t="s">
        <v>455</v>
      </c>
      <c r="BY85" s="180" t="s">
        <v>455</v>
      </c>
      <c r="BZ85" s="180" t="s">
        <v>455</v>
      </c>
      <c r="CA85" s="180" t="s">
        <v>455</v>
      </c>
      <c r="CB85" s="399"/>
      <c r="CC85" s="171" t="s">
        <v>455</v>
      </c>
      <c r="CD85" s="399"/>
      <c r="CE85" s="171" t="s">
        <v>455</v>
      </c>
      <c r="CF85" s="399"/>
      <c r="CG85" s="178">
        <v>500</v>
      </c>
      <c r="CH85" s="174">
        <v>1000</v>
      </c>
      <c r="CI85" s="173">
        <v>1000</v>
      </c>
      <c r="CJ85" s="169" t="s">
        <v>455</v>
      </c>
      <c r="CK85" s="169" t="s">
        <v>455</v>
      </c>
      <c r="CL85" s="169" t="s">
        <v>455</v>
      </c>
      <c r="CM85" s="399"/>
      <c r="CO85" s="278"/>
    </row>
    <row r="86" spans="1:93" x14ac:dyDescent="0.3">
      <c r="A86" s="64" t="s">
        <v>41</v>
      </c>
      <c r="B86" s="171" t="s">
        <v>455</v>
      </c>
      <c r="C86" s="171" t="s">
        <v>455</v>
      </c>
      <c r="D86" s="177">
        <v>4000</v>
      </c>
      <c r="E86" s="177">
        <v>4000</v>
      </c>
      <c r="F86" s="171" t="s">
        <v>455</v>
      </c>
      <c r="G86" s="58">
        <v>4000</v>
      </c>
      <c r="H86" s="35">
        <v>4000</v>
      </c>
      <c r="I86" s="59">
        <v>6000</v>
      </c>
      <c r="J86" s="59">
        <v>6000</v>
      </c>
      <c r="K86" s="59">
        <v>6000</v>
      </c>
      <c r="L86" s="59">
        <v>6000</v>
      </c>
      <c r="M86" s="59">
        <v>6000</v>
      </c>
      <c r="N86" s="59">
        <v>6000</v>
      </c>
      <c r="O86" s="59">
        <v>6000</v>
      </c>
      <c r="P86" s="59">
        <v>6000</v>
      </c>
      <c r="Q86" s="59">
        <v>6000</v>
      </c>
      <c r="R86" s="173">
        <v>6000</v>
      </c>
      <c r="S86" s="173">
        <v>6000</v>
      </c>
      <c r="T86" s="173">
        <v>3000</v>
      </c>
      <c r="U86" s="274">
        <v>6000</v>
      </c>
      <c r="V86" s="169" t="s">
        <v>455</v>
      </c>
      <c r="X86" s="64" t="s">
        <v>41</v>
      </c>
      <c r="Y86" s="171" t="s">
        <v>455</v>
      </c>
      <c r="Z86" s="171" t="s">
        <v>455</v>
      </c>
      <c r="AA86" s="177">
        <v>5000</v>
      </c>
      <c r="AB86" s="177">
        <v>5000</v>
      </c>
      <c r="AC86" s="171" t="s">
        <v>455</v>
      </c>
      <c r="AD86" s="58">
        <v>6250</v>
      </c>
      <c r="AE86" s="35">
        <v>10000</v>
      </c>
      <c r="AF86" s="59">
        <v>10000</v>
      </c>
      <c r="AG86" s="59">
        <v>7500</v>
      </c>
      <c r="AH86" s="59">
        <v>7500</v>
      </c>
      <c r="AI86" s="59">
        <v>7500</v>
      </c>
      <c r="AJ86" s="59">
        <v>7500</v>
      </c>
      <c r="AK86" s="59">
        <v>7500</v>
      </c>
      <c r="AL86" s="59">
        <v>7000</v>
      </c>
      <c r="AM86" s="188">
        <v>7250</v>
      </c>
      <c r="AN86" s="59">
        <v>7500</v>
      </c>
      <c r="AO86" s="173">
        <v>7500</v>
      </c>
      <c r="AP86" s="173">
        <v>7500</v>
      </c>
      <c r="AQ86" s="173">
        <v>7500</v>
      </c>
      <c r="AR86" s="340">
        <v>7500</v>
      </c>
      <c r="AS86" s="169" t="s">
        <v>455</v>
      </c>
      <c r="AU86" s="64" t="s">
        <v>41</v>
      </c>
      <c r="AV86" s="180" t="s">
        <v>455</v>
      </c>
      <c r="AW86" s="180" t="s">
        <v>455</v>
      </c>
      <c r="AX86" s="184">
        <v>5000</v>
      </c>
      <c r="AY86" s="177">
        <v>5000</v>
      </c>
      <c r="AZ86" s="180" t="s">
        <v>455</v>
      </c>
      <c r="BA86" s="2">
        <v>6250</v>
      </c>
      <c r="BB86" s="35">
        <v>5000</v>
      </c>
      <c r="BC86" s="59">
        <v>6250</v>
      </c>
      <c r="BD86" s="104">
        <v>2500</v>
      </c>
      <c r="BE86" s="399"/>
      <c r="BF86" s="59">
        <v>5000</v>
      </c>
      <c r="BG86" s="399"/>
      <c r="BH86" s="59">
        <v>5000</v>
      </c>
      <c r="BI86" s="399"/>
      <c r="BJ86" s="188">
        <v>5000</v>
      </c>
      <c r="BK86" s="59">
        <v>6250</v>
      </c>
      <c r="BL86" s="173">
        <v>5000</v>
      </c>
      <c r="BM86" s="173">
        <v>5000</v>
      </c>
      <c r="BN86" s="173">
        <v>2000</v>
      </c>
      <c r="BO86" s="173">
        <v>5000</v>
      </c>
      <c r="BP86" s="399"/>
      <c r="BR86" s="64" t="s">
        <v>41</v>
      </c>
      <c r="BS86" s="180" t="s">
        <v>455</v>
      </c>
      <c r="BT86" s="180" t="s">
        <v>455</v>
      </c>
      <c r="BU86" s="184">
        <v>833.33333333333337</v>
      </c>
      <c r="BV86" s="177">
        <v>1000</v>
      </c>
      <c r="BW86" s="180" t="s">
        <v>455</v>
      </c>
      <c r="BX86" s="2">
        <v>1333.3333333333333</v>
      </c>
      <c r="BY86" s="35">
        <v>1000</v>
      </c>
      <c r="BZ86" s="59">
        <v>1000</v>
      </c>
      <c r="CA86" s="59">
        <v>666.66666666666663</v>
      </c>
      <c r="CB86" s="399"/>
      <c r="CC86" s="59">
        <v>500</v>
      </c>
      <c r="CD86" s="399"/>
      <c r="CE86" s="59">
        <v>500</v>
      </c>
      <c r="CF86" s="399"/>
      <c r="CG86" s="188">
        <v>800</v>
      </c>
      <c r="CH86" s="59">
        <v>1000</v>
      </c>
      <c r="CI86" s="173">
        <v>666.66666666666663</v>
      </c>
      <c r="CJ86" s="173">
        <v>666.66666666666697</v>
      </c>
      <c r="CK86" s="173">
        <v>666.66666666666663</v>
      </c>
      <c r="CL86" s="173">
        <v>666.66666666666663</v>
      </c>
      <c r="CM86" s="399"/>
      <c r="CO86" s="278"/>
    </row>
    <row r="87" spans="1:93" x14ac:dyDescent="0.3">
      <c r="A87" s="64" t="s">
        <v>964</v>
      </c>
      <c r="B87" s="171" t="s">
        <v>455</v>
      </c>
      <c r="C87" s="171" t="s">
        <v>455</v>
      </c>
      <c r="D87" s="171" t="s">
        <v>455</v>
      </c>
      <c r="E87" s="171" t="s">
        <v>455</v>
      </c>
      <c r="F87" s="171" t="s">
        <v>455</v>
      </c>
      <c r="G87" s="171" t="s">
        <v>455</v>
      </c>
      <c r="H87" s="171" t="s">
        <v>455</v>
      </c>
      <c r="I87" s="171" t="s">
        <v>455</v>
      </c>
      <c r="J87" s="171" t="s">
        <v>455</v>
      </c>
      <c r="K87" s="171" t="s">
        <v>455</v>
      </c>
      <c r="L87" s="171" t="s">
        <v>455</v>
      </c>
      <c r="M87" s="171" t="s">
        <v>455</v>
      </c>
      <c r="N87" s="171" t="s">
        <v>455</v>
      </c>
      <c r="O87" s="171" t="s">
        <v>455</v>
      </c>
      <c r="P87" s="185">
        <v>3000</v>
      </c>
      <c r="Q87" s="185">
        <v>5250</v>
      </c>
      <c r="R87" s="170">
        <v>3000</v>
      </c>
      <c r="S87" s="170">
        <v>3000</v>
      </c>
      <c r="T87" s="173">
        <v>2000</v>
      </c>
      <c r="U87" s="57">
        <v>3000</v>
      </c>
      <c r="V87" s="173">
        <v>3000</v>
      </c>
      <c r="X87" s="64" t="s">
        <v>964</v>
      </c>
      <c r="Y87" s="171" t="s">
        <v>455</v>
      </c>
      <c r="Z87" s="171" t="s">
        <v>455</v>
      </c>
      <c r="AA87" s="171" t="s">
        <v>455</v>
      </c>
      <c r="AB87" s="171" t="s">
        <v>455</v>
      </c>
      <c r="AC87" s="171" t="s">
        <v>455</v>
      </c>
      <c r="AD87" s="171" t="s">
        <v>455</v>
      </c>
      <c r="AE87" s="171" t="s">
        <v>455</v>
      </c>
      <c r="AF87" s="171" t="s">
        <v>455</v>
      </c>
      <c r="AG87" s="171" t="s">
        <v>455</v>
      </c>
      <c r="AH87" s="171" t="s">
        <v>455</v>
      </c>
      <c r="AI87" s="171" t="s">
        <v>455</v>
      </c>
      <c r="AJ87" s="171" t="s">
        <v>455</v>
      </c>
      <c r="AK87" s="171" t="s">
        <v>455</v>
      </c>
      <c r="AL87" s="171" t="s">
        <v>455</v>
      </c>
      <c r="AM87" s="178">
        <v>10000</v>
      </c>
      <c r="AN87" s="172">
        <v>10000</v>
      </c>
      <c r="AO87" s="173">
        <v>3000</v>
      </c>
      <c r="AP87" s="173">
        <v>7500</v>
      </c>
      <c r="AQ87" s="170">
        <v>6000</v>
      </c>
      <c r="AR87" s="340">
        <v>10000</v>
      </c>
      <c r="AS87" s="173">
        <v>7500</v>
      </c>
      <c r="AU87" s="64" t="s">
        <v>964</v>
      </c>
      <c r="AV87" s="180" t="s">
        <v>455</v>
      </c>
      <c r="AW87" s="180" t="s">
        <v>455</v>
      </c>
      <c r="AX87" s="180" t="s">
        <v>455</v>
      </c>
      <c r="AY87" s="180" t="s">
        <v>455</v>
      </c>
      <c r="AZ87" s="180" t="s">
        <v>455</v>
      </c>
      <c r="BA87" s="180" t="s">
        <v>455</v>
      </c>
      <c r="BB87" s="180" t="s">
        <v>455</v>
      </c>
      <c r="BC87" s="180" t="s">
        <v>455</v>
      </c>
      <c r="BD87" s="180" t="s">
        <v>455</v>
      </c>
      <c r="BE87" s="399"/>
      <c r="BF87" s="171" t="s">
        <v>455</v>
      </c>
      <c r="BG87" s="399"/>
      <c r="BH87" s="171" t="s">
        <v>455</v>
      </c>
      <c r="BI87" s="399"/>
      <c r="BJ87" s="178">
        <v>6250</v>
      </c>
      <c r="BK87" s="172">
        <v>8125</v>
      </c>
      <c r="BL87" s="170">
        <v>5000</v>
      </c>
      <c r="BM87" s="173">
        <v>8750</v>
      </c>
      <c r="BN87" s="173">
        <v>2000</v>
      </c>
      <c r="BO87" s="173">
        <v>6000</v>
      </c>
      <c r="BP87" s="399"/>
      <c r="BR87" s="64" t="s">
        <v>964</v>
      </c>
      <c r="BS87" s="180" t="s">
        <v>455</v>
      </c>
      <c r="BT87" s="180" t="s">
        <v>455</v>
      </c>
      <c r="BU87" s="180" t="s">
        <v>455</v>
      </c>
      <c r="BV87" s="180" t="s">
        <v>455</v>
      </c>
      <c r="BW87" s="180" t="s">
        <v>455</v>
      </c>
      <c r="BX87" s="180" t="s">
        <v>455</v>
      </c>
      <c r="BY87" s="180" t="s">
        <v>455</v>
      </c>
      <c r="BZ87" s="180" t="s">
        <v>455</v>
      </c>
      <c r="CA87" s="180" t="s">
        <v>455</v>
      </c>
      <c r="CB87" s="399"/>
      <c r="CC87" s="171" t="s">
        <v>455</v>
      </c>
      <c r="CD87" s="399"/>
      <c r="CE87" s="171" t="s">
        <v>455</v>
      </c>
      <c r="CF87" s="399"/>
      <c r="CG87" s="178">
        <v>666.66666666666663</v>
      </c>
      <c r="CH87" s="174">
        <v>833.33333333333337</v>
      </c>
      <c r="CI87" s="173">
        <v>700</v>
      </c>
      <c r="CJ87" s="173">
        <v>1166.6666666666699</v>
      </c>
      <c r="CK87" s="173">
        <v>1166.6666666666667</v>
      </c>
      <c r="CL87" s="173">
        <v>600</v>
      </c>
      <c r="CM87" s="399"/>
    </row>
    <row r="88" spans="1:93" x14ac:dyDescent="0.3">
      <c r="A88" s="65" t="s">
        <v>85</v>
      </c>
      <c r="B88" s="171" t="s">
        <v>455</v>
      </c>
      <c r="C88" s="171" t="s">
        <v>455</v>
      </c>
      <c r="D88" s="171" t="s">
        <v>455</v>
      </c>
      <c r="E88" s="171" t="s">
        <v>455</v>
      </c>
      <c r="F88" s="171" t="s">
        <v>455</v>
      </c>
      <c r="G88" s="171" t="s">
        <v>455</v>
      </c>
      <c r="H88" s="171" t="s">
        <v>455</v>
      </c>
      <c r="I88" s="171" t="s">
        <v>455</v>
      </c>
      <c r="J88" s="171" t="s">
        <v>455</v>
      </c>
      <c r="K88" s="171" t="s">
        <v>455</v>
      </c>
      <c r="L88" s="59">
        <v>2600</v>
      </c>
      <c r="M88" s="59">
        <v>2600</v>
      </c>
      <c r="N88" s="59">
        <v>2600</v>
      </c>
      <c r="O88" s="171" t="s">
        <v>455</v>
      </c>
      <c r="P88" s="171" t="s">
        <v>455</v>
      </c>
      <c r="Q88" s="178">
        <v>2600</v>
      </c>
      <c r="R88" s="173">
        <v>2600</v>
      </c>
      <c r="S88" s="169" t="s">
        <v>455</v>
      </c>
      <c r="T88" s="173">
        <v>2000</v>
      </c>
      <c r="U88" s="274">
        <v>2000</v>
      </c>
      <c r="V88" s="173">
        <v>2000</v>
      </c>
      <c r="X88" s="64" t="s">
        <v>196</v>
      </c>
      <c r="Y88" s="171" t="s">
        <v>455</v>
      </c>
      <c r="Z88" s="171" t="s">
        <v>455</v>
      </c>
      <c r="AA88" s="171" t="s">
        <v>455</v>
      </c>
      <c r="AB88" s="171" t="s">
        <v>455</v>
      </c>
      <c r="AC88" s="171" t="s">
        <v>455</v>
      </c>
      <c r="AD88" s="171" t="s">
        <v>455</v>
      </c>
      <c r="AE88" s="171" t="s">
        <v>455</v>
      </c>
      <c r="AF88" s="171" t="s">
        <v>455</v>
      </c>
      <c r="AG88" s="171" t="s">
        <v>455</v>
      </c>
      <c r="AH88" s="171" t="s">
        <v>455</v>
      </c>
      <c r="AI88" s="59">
        <v>8750</v>
      </c>
      <c r="AJ88" s="59">
        <v>7500</v>
      </c>
      <c r="AK88" s="59">
        <v>7500</v>
      </c>
      <c r="AL88" s="171" t="s">
        <v>455</v>
      </c>
      <c r="AM88" s="171" t="s">
        <v>455</v>
      </c>
      <c r="AN88" s="178">
        <v>7500</v>
      </c>
      <c r="AO88" s="173">
        <v>7500</v>
      </c>
      <c r="AP88" s="169" t="s">
        <v>455</v>
      </c>
      <c r="AQ88" s="173">
        <v>8125</v>
      </c>
      <c r="AR88" s="340">
        <v>8750</v>
      </c>
      <c r="AS88" s="173">
        <v>7500</v>
      </c>
      <c r="AU88" s="64" t="s">
        <v>196</v>
      </c>
      <c r="AV88" s="180" t="s">
        <v>455</v>
      </c>
      <c r="AW88" s="180" t="s">
        <v>455</v>
      </c>
      <c r="AX88" s="180" t="s">
        <v>455</v>
      </c>
      <c r="AY88" s="180" t="s">
        <v>455</v>
      </c>
      <c r="AZ88" s="180" t="s">
        <v>455</v>
      </c>
      <c r="BA88" s="180" t="s">
        <v>455</v>
      </c>
      <c r="BB88" s="180" t="s">
        <v>455</v>
      </c>
      <c r="BC88" s="180" t="s">
        <v>455</v>
      </c>
      <c r="BD88" s="180" t="s">
        <v>455</v>
      </c>
      <c r="BE88" s="399"/>
      <c r="BF88" s="59">
        <v>2500</v>
      </c>
      <c r="BG88" s="399"/>
      <c r="BH88" s="59">
        <v>5000</v>
      </c>
      <c r="BI88" s="399"/>
      <c r="BJ88" s="171" t="s">
        <v>455</v>
      </c>
      <c r="BK88" s="178">
        <v>5000</v>
      </c>
      <c r="BL88" s="173">
        <v>6000</v>
      </c>
      <c r="BM88" s="169" t="s">
        <v>455</v>
      </c>
      <c r="BN88" s="173">
        <v>2000</v>
      </c>
      <c r="BO88" s="173">
        <v>5000</v>
      </c>
      <c r="BP88" s="399"/>
      <c r="BR88" s="64" t="s">
        <v>196</v>
      </c>
      <c r="BS88" s="180" t="s">
        <v>455</v>
      </c>
      <c r="BT88" s="180" t="s">
        <v>455</v>
      </c>
      <c r="BU88" s="180" t="s">
        <v>455</v>
      </c>
      <c r="BV88" s="180" t="s">
        <v>455</v>
      </c>
      <c r="BW88" s="180" t="s">
        <v>455</v>
      </c>
      <c r="BX88" s="180" t="s">
        <v>455</v>
      </c>
      <c r="BY88" s="180" t="s">
        <v>455</v>
      </c>
      <c r="BZ88" s="180" t="s">
        <v>455</v>
      </c>
      <c r="CA88" s="180" t="s">
        <v>455</v>
      </c>
      <c r="CB88" s="399"/>
      <c r="CC88" s="59">
        <v>666.66666666666663</v>
      </c>
      <c r="CD88" s="399"/>
      <c r="CE88" s="59">
        <v>666.66666666666663</v>
      </c>
      <c r="CF88" s="399"/>
      <c r="CG88" s="171" t="s">
        <v>455</v>
      </c>
      <c r="CH88" s="173">
        <v>1000</v>
      </c>
      <c r="CI88" s="173">
        <v>750</v>
      </c>
      <c r="CJ88" s="169" t="s">
        <v>455</v>
      </c>
      <c r="CK88" s="173">
        <v>600</v>
      </c>
      <c r="CL88" s="173">
        <v>1000</v>
      </c>
      <c r="CM88" s="399"/>
      <c r="CO88" s="278"/>
    </row>
    <row r="89" spans="1:93" x14ac:dyDescent="0.3">
      <c r="A89" s="65" t="s">
        <v>196</v>
      </c>
      <c r="B89" s="62">
        <v>2000</v>
      </c>
      <c r="C89" s="171" t="s">
        <v>455</v>
      </c>
      <c r="D89" s="177">
        <v>2500</v>
      </c>
      <c r="E89" s="171" t="s">
        <v>455</v>
      </c>
      <c r="F89" s="177">
        <v>2000</v>
      </c>
      <c r="G89" s="58">
        <v>3000</v>
      </c>
      <c r="H89" s="171" t="s">
        <v>455</v>
      </c>
      <c r="I89" s="171" t="s">
        <v>455</v>
      </c>
      <c r="J89" s="178">
        <v>3000</v>
      </c>
      <c r="K89" s="172">
        <v>2000</v>
      </c>
      <c r="L89" s="172">
        <v>2000</v>
      </c>
      <c r="M89" s="172">
        <v>3000</v>
      </c>
      <c r="N89" s="172">
        <v>2000</v>
      </c>
      <c r="O89" s="171" t="s">
        <v>455</v>
      </c>
      <c r="P89" s="178">
        <v>2000</v>
      </c>
      <c r="Q89" s="169" t="s">
        <v>455</v>
      </c>
      <c r="R89" s="173">
        <v>2000</v>
      </c>
      <c r="S89" s="173">
        <v>2000</v>
      </c>
      <c r="T89" s="173">
        <v>2000</v>
      </c>
      <c r="U89" s="211" t="s">
        <v>455</v>
      </c>
      <c r="V89" s="169" t="s">
        <v>455</v>
      </c>
      <c r="X89" s="64" t="s">
        <v>85</v>
      </c>
      <c r="Y89" s="62">
        <v>5312.5</v>
      </c>
      <c r="Z89" s="171" t="s">
        <v>455</v>
      </c>
      <c r="AA89" s="177">
        <v>5000</v>
      </c>
      <c r="AB89" s="171" t="s">
        <v>455</v>
      </c>
      <c r="AC89" s="177">
        <v>5000</v>
      </c>
      <c r="AD89" s="58">
        <v>5000</v>
      </c>
      <c r="AE89" s="171" t="s">
        <v>455</v>
      </c>
      <c r="AF89" s="171" t="s">
        <v>455</v>
      </c>
      <c r="AG89" s="178">
        <v>7500</v>
      </c>
      <c r="AH89" s="172">
        <v>7500</v>
      </c>
      <c r="AI89" s="172">
        <v>7500</v>
      </c>
      <c r="AJ89" s="172">
        <v>7500</v>
      </c>
      <c r="AK89" s="172">
        <v>7500</v>
      </c>
      <c r="AL89" s="171" t="s">
        <v>455</v>
      </c>
      <c r="AM89" s="178">
        <v>7250</v>
      </c>
      <c r="AN89" s="169" t="s">
        <v>455</v>
      </c>
      <c r="AO89" s="173">
        <v>7500</v>
      </c>
      <c r="AP89" s="173">
        <v>7500</v>
      </c>
      <c r="AQ89" s="173">
        <v>7500</v>
      </c>
      <c r="AR89" s="212" t="s">
        <v>455</v>
      </c>
      <c r="AS89" s="169" t="s">
        <v>455</v>
      </c>
      <c r="AU89" s="64" t="s">
        <v>85</v>
      </c>
      <c r="AV89" s="55">
        <v>5000</v>
      </c>
      <c r="AW89" s="180" t="s">
        <v>455</v>
      </c>
      <c r="AX89" s="184">
        <v>5000</v>
      </c>
      <c r="AY89" s="180" t="s">
        <v>455</v>
      </c>
      <c r="AZ89" s="177">
        <v>5000</v>
      </c>
      <c r="BA89" s="2">
        <v>5000</v>
      </c>
      <c r="BB89" s="180" t="s">
        <v>455</v>
      </c>
      <c r="BC89" s="171" t="s">
        <v>455</v>
      </c>
      <c r="BD89" s="209">
        <v>6000</v>
      </c>
      <c r="BE89" s="399"/>
      <c r="BF89" s="172">
        <v>5000</v>
      </c>
      <c r="BG89" s="399"/>
      <c r="BH89" s="172">
        <v>5000</v>
      </c>
      <c r="BI89" s="399"/>
      <c r="BJ89" s="178">
        <v>5500</v>
      </c>
      <c r="BK89" s="210" t="s">
        <v>455</v>
      </c>
      <c r="BL89" s="173">
        <v>5000</v>
      </c>
      <c r="BM89" s="173">
        <v>5250</v>
      </c>
      <c r="BN89" s="173">
        <v>2000</v>
      </c>
      <c r="BO89" s="169" t="s">
        <v>455</v>
      </c>
      <c r="BP89" s="399"/>
      <c r="BR89" s="64" t="s">
        <v>85</v>
      </c>
      <c r="BS89" s="55">
        <v>666.66666666666663</v>
      </c>
      <c r="BT89" s="180" t="s">
        <v>455</v>
      </c>
      <c r="BU89" s="184">
        <v>750</v>
      </c>
      <c r="BV89" s="180" t="s">
        <v>455</v>
      </c>
      <c r="BW89" s="177">
        <v>666.66666666666663</v>
      </c>
      <c r="BX89" s="2">
        <v>666.66666666666663</v>
      </c>
      <c r="BY89" s="180" t="s">
        <v>455</v>
      </c>
      <c r="BZ89" s="171" t="s">
        <v>455</v>
      </c>
      <c r="CA89" s="178">
        <v>666.66666666666663</v>
      </c>
      <c r="CB89" s="399"/>
      <c r="CC89" s="172">
        <v>1000</v>
      </c>
      <c r="CD89" s="399"/>
      <c r="CE89" s="172">
        <v>420</v>
      </c>
      <c r="CF89" s="399"/>
      <c r="CG89" s="178">
        <v>420</v>
      </c>
      <c r="CH89" s="210" t="s">
        <v>455</v>
      </c>
      <c r="CI89" s="173">
        <v>353.33333333333331</v>
      </c>
      <c r="CJ89" s="173">
        <v>1000</v>
      </c>
      <c r="CK89" s="173">
        <v>293.33333333333331</v>
      </c>
      <c r="CL89" s="169" t="s">
        <v>455</v>
      </c>
      <c r="CM89" s="399"/>
    </row>
    <row r="90" spans="1:93" x14ac:dyDescent="0.3">
      <c r="A90" s="64" t="s">
        <v>81</v>
      </c>
      <c r="B90" s="62">
        <v>3400</v>
      </c>
      <c r="C90" s="177">
        <v>3000</v>
      </c>
      <c r="D90" s="171" t="s">
        <v>455</v>
      </c>
      <c r="E90" s="177">
        <v>3000</v>
      </c>
      <c r="F90" s="177">
        <v>3000</v>
      </c>
      <c r="G90" s="58">
        <v>3000</v>
      </c>
      <c r="H90" s="171" t="s">
        <v>455</v>
      </c>
      <c r="I90" s="178">
        <v>3000</v>
      </c>
      <c r="J90" s="171" t="s">
        <v>455</v>
      </c>
      <c r="K90" s="172">
        <v>3000</v>
      </c>
      <c r="L90" s="172">
        <v>3000</v>
      </c>
      <c r="M90" s="178">
        <v>3000</v>
      </c>
      <c r="N90" s="178">
        <v>3000</v>
      </c>
      <c r="O90" s="178">
        <v>3000</v>
      </c>
      <c r="P90" s="178">
        <v>3000</v>
      </c>
      <c r="Q90" s="169" t="s">
        <v>455</v>
      </c>
      <c r="R90" s="173">
        <v>3000</v>
      </c>
      <c r="S90" s="173">
        <v>3000</v>
      </c>
      <c r="T90" s="169" t="s">
        <v>455</v>
      </c>
      <c r="U90" s="274">
        <v>3000</v>
      </c>
      <c r="V90" s="169" t="s">
        <v>455</v>
      </c>
      <c r="X90" s="64" t="s">
        <v>81</v>
      </c>
      <c r="Y90" s="62">
        <v>7500</v>
      </c>
      <c r="Z90" s="177">
        <v>7500</v>
      </c>
      <c r="AA90" s="171" t="s">
        <v>455</v>
      </c>
      <c r="AB90" s="177">
        <v>7500</v>
      </c>
      <c r="AC90" s="177">
        <v>7500</v>
      </c>
      <c r="AD90" s="58">
        <v>7500</v>
      </c>
      <c r="AE90" s="171" t="s">
        <v>455</v>
      </c>
      <c r="AF90" s="178">
        <v>7500</v>
      </c>
      <c r="AG90" s="171" t="s">
        <v>455</v>
      </c>
      <c r="AH90" s="172">
        <v>7500</v>
      </c>
      <c r="AI90" s="172">
        <v>7500</v>
      </c>
      <c r="AJ90" s="178">
        <v>7500</v>
      </c>
      <c r="AK90" s="172">
        <v>7500</v>
      </c>
      <c r="AL90" s="178">
        <v>7500</v>
      </c>
      <c r="AM90" s="178">
        <v>7500</v>
      </c>
      <c r="AN90" s="169" t="s">
        <v>455</v>
      </c>
      <c r="AO90" s="173">
        <v>7500</v>
      </c>
      <c r="AP90" s="173">
        <v>7500</v>
      </c>
      <c r="AQ90" s="169" t="s">
        <v>455</v>
      </c>
      <c r="AR90" s="340">
        <v>7500</v>
      </c>
      <c r="AS90" s="169" t="s">
        <v>455</v>
      </c>
      <c r="AU90" s="64" t="s">
        <v>81</v>
      </c>
      <c r="AV90" s="55">
        <v>3750</v>
      </c>
      <c r="AW90" s="184">
        <v>5000</v>
      </c>
      <c r="AX90" s="180" t="s">
        <v>455</v>
      </c>
      <c r="AY90" s="177">
        <v>5000</v>
      </c>
      <c r="AZ90" s="177">
        <v>5000</v>
      </c>
      <c r="BA90" s="2">
        <v>5000</v>
      </c>
      <c r="BB90" s="180" t="s">
        <v>455</v>
      </c>
      <c r="BC90" s="178">
        <v>5000</v>
      </c>
      <c r="BD90" s="208" t="s">
        <v>455</v>
      </c>
      <c r="BE90" s="399"/>
      <c r="BF90" s="172">
        <v>5000</v>
      </c>
      <c r="BG90" s="399"/>
      <c r="BH90" s="172">
        <v>5000</v>
      </c>
      <c r="BI90" s="399"/>
      <c r="BJ90" s="178">
        <v>5000</v>
      </c>
      <c r="BK90" s="210" t="s">
        <v>455</v>
      </c>
      <c r="BL90" s="173">
        <v>5000</v>
      </c>
      <c r="BM90" s="173">
        <v>5000</v>
      </c>
      <c r="BN90" s="169" t="s">
        <v>455</v>
      </c>
      <c r="BO90" s="173">
        <v>5000</v>
      </c>
      <c r="BP90" s="399"/>
      <c r="BR90" s="64" t="s">
        <v>81</v>
      </c>
      <c r="BS90" s="55">
        <v>366.66666666666669</v>
      </c>
      <c r="BT90" s="184">
        <v>800</v>
      </c>
      <c r="BU90" s="180" t="s">
        <v>455</v>
      </c>
      <c r="BV90" s="177">
        <v>600</v>
      </c>
      <c r="BW90" s="177">
        <v>600</v>
      </c>
      <c r="BX90" s="2">
        <v>700</v>
      </c>
      <c r="BY90" s="180" t="s">
        <v>455</v>
      </c>
      <c r="BZ90" s="178">
        <v>700</v>
      </c>
      <c r="CA90" s="171" t="s">
        <v>455</v>
      </c>
      <c r="CB90" s="399"/>
      <c r="CC90" s="172">
        <v>700</v>
      </c>
      <c r="CD90" s="399"/>
      <c r="CE90" s="172">
        <v>700</v>
      </c>
      <c r="CF90" s="399"/>
      <c r="CG90" s="178">
        <v>700</v>
      </c>
      <c r="CH90" s="169" t="s">
        <v>455</v>
      </c>
      <c r="CI90" s="173">
        <v>700</v>
      </c>
      <c r="CJ90" s="173">
        <v>753.33333333333303</v>
      </c>
      <c r="CK90" s="169" t="s">
        <v>455</v>
      </c>
      <c r="CL90" s="173">
        <v>700</v>
      </c>
      <c r="CM90" s="399"/>
      <c r="CO90" s="278"/>
    </row>
    <row r="91" spans="1:93" x14ac:dyDescent="0.3">
      <c r="A91" s="64" t="s">
        <v>184</v>
      </c>
      <c r="B91" s="171" t="s">
        <v>455</v>
      </c>
      <c r="C91" s="171" t="s">
        <v>455</v>
      </c>
      <c r="D91" s="171" t="s">
        <v>455</v>
      </c>
      <c r="E91" s="171" t="s">
        <v>455</v>
      </c>
      <c r="F91" s="171" t="s">
        <v>455</v>
      </c>
      <c r="G91" s="171" t="s">
        <v>455</v>
      </c>
      <c r="H91" s="171" t="s">
        <v>455</v>
      </c>
      <c r="I91" s="171" t="s">
        <v>455</v>
      </c>
      <c r="J91" s="171" t="s">
        <v>455</v>
      </c>
      <c r="K91" s="171" t="s">
        <v>455</v>
      </c>
      <c r="L91" s="171" t="s">
        <v>455</v>
      </c>
      <c r="M91" s="171" t="s">
        <v>455</v>
      </c>
      <c r="N91" s="171" t="s">
        <v>455</v>
      </c>
      <c r="O91" s="171" t="s">
        <v>455</v>
      </c>
      <c r="P91" s="171" t="s">
        <v>455</v>
      </c>
      <c r="Q91" s="171" t="s">
        <v>455</v>
      </c>
      <c r="R91" s="171" t="s">
        <v>455</v>
      </c>
      <c r="S91" s="169" t="s">
        <v>455</v>
      </c>
      <c r="T91" s="173">
        <v>2000</v>
      </c>
      <c r="U91" s="274">
        <v>2000</v>
      </c>
      <c r="V91" s="169" t="s">
        <v>455</v>
      </c>
      <c r="X91" s="64" t="s">
        <v>184</v>
      </c>
      <c r="Y91" s="171" t="s">
        <v>455</v>
      </c>
      <c r="Z91" s="171" t="s">
        <v>455</v>
      </c>
      <c r="AA91" s="171" t="s">
        <v>455</v>
      </c>
      <c r="AB91" s="171" t="s">
        <v>455</v>
      </c>
      <c r="AC91" s="171" t="s">
        <v>455</v>
      </c>
      <c r="AD91" s="171" t="s">
        <v>455</v>
      </c>
      <c r="AE91" s="171" t="s">
        <v>455</v>
      </c>
      <c r="AF91" s="171" t="s">
        <v>455</v>
      </c>
      <c r="AG91" s="171" t="s">
        <v>455</v>
      </c>
      <c r="AH91" s="171" t="s">
        <v>455</v>
      </c>
      <c r="AI91" s="171" t="s">
        <v>455</v>
      </c>
      <c r="AJ91" s="171" t="s">
        <v>455</v>
      </c>
      <c r="AK91" s="171" t="s">
        <v>455</v>
      </c>
      <c r="AL91" s="171" t="s">
        <v>455</v>
      </c>
      <c r="AM91" s="171" t="s">
        <v>455</v>
      </c>
      <c r="AN91" s="171" t="s">
        <v>455</v>
      </c>
      <c r="AO91" s="171" t="s">
        <v>455</v>
      </c>
      <c r="AP91" s="169" t="s">
        <v>455</v>
      </c>
      <c r="AQ91" s="173">
        <v>6250</v>
      </c>
      <c r="AR91" s="340">
        <v>6250</v>
      </c>
      <c r="AS91" s="169" t="s">
        <v>455</v>
      </c>
      <c r="AU91" s="64" t="s">
        <v>184</v>
      </c>
      <c r="AV91" s="171" t="s">
        <v>455</v>
      </c>
      <c r="AW91" s="171" t="s">
        <v>455</v>
      </c>
      <c r="AX91" s="171" t="s">
        <v>455</v>
      </c>
      <c r="AY91" s="171" t="s">
        <v>455</v>
      </c>
      <c r="AZ91" s="171" t="s">
        <v>455</v>
      </c>
      <c r="BA91" s="171" t="s">
        <v>455</v>
      </c>
      <c r="BB91" s="171" t="s">
        <v>455</v>
      </c>
      <c r="BC91" s="171" t="s">
        <v>455</v>
      </c>
      <c r="BD91" s="171" t="s">
        <v>455</v>
      </c>
      <c r="BE91" s="399"/>
      <c r="BF91" s="171" t="s">
        <v>455</v>
      </c>
      <c r="BG91" s="399"/>
      <c r="BH91" s="171" t="s">
        <v>455</v>
      </c>
      <c r="BI91" s="399"/>
      <c r="BJ91" s="171" t="s">
        <v>455</v>
      </c>
      <c r="BK91" s="171" t="s">
        <v>455</v>
      </c>
      <c r="BL91" s="171" t="s">
        <v>455</v>
      </c>
      <c r="BM91" s="169" t="s">
        <v>455</v>
      </c>
      <c r="BN91" s="173">
        <v>2000</v>
      </c>
      <c r="BO91" s="173">
        <v>3750</v>
      </c>
      <c r="BP91" s="399"/>
      <c r="BR91" s="64" t="s">
        <v>184</v>
      </c>
      <c r="BS91" s="171" t="s">
        <v>455</v>
      </c>
      <c r="BT91" s="171" t="s">
        <v>455</v>
      </c>
      <c r="BU91" s="171" t="s">
        <v>455</v>
      </c>
      <c r="BV91" s="171" t="s">
        <v>455</v>
      </c>
      <c r="BW91" s="171" t="s">
        <v>455</v>
      </c>
      <c r="BX91" s="171" t="s">
        <v>455</v>
      </c>
      <c r="BY91" s="171" t="s">
        <v>455</v>
      </c>
      <c r="BZ91" s="171" t="s">
        <v>455</v>
      </c>
      <c r="CA91" s="171" t="s">
        <v>455</v>
      </c>
      <c r="CB91" s="399"/>
      <c r="CC91" s="171" t="s">
        <v>455</v>
      </c>
      <c r="CD91" s="399"/>
      <c r="CE91" s="171" t="s">
        <v>455</v>
      </c>
      <c r="CF91" s="399"/>
      <c r="CG91" s="171" t="s">
        <v>455</v>
      </c>
      <c r="CH91" s="171" t="s">
        <v>455</v>
      </c>
      <c r="CI91" s="171" t="s">
        <v>455</v>
      </c>
      <c r="CJ91" s="169" t="s">
        <v>455</v>
      </c>
      <c r="CK91" s="173">
        <v>333.33333333333331</v>
      </c>
      <c r="CL91" s="173">
        <v>1000</v>
      </c>
      <c r="CM91" s="399"/>
    </row>
    <row r="92" spans="1:93" x14ac:dyDescent="0.3">
      <c r="A92" s="64" t="s">
        <v>159</v>
      </c>
      <c r="B92" s="171" t="s">
        <v>455</v>
      </c>
      <c r="C92" s="171" t="s">
        <v>455</v>
      </c>
      <c r="D92" s="171" t="s">
        <v>455</v>
      </c>
      <c r="E92" s="171" t="s">
        <v>455</v>
      </c>
      <c r="F92" s="171" t="s">
        <v>455</v>
      </c>
      <c r="G92" s="171" t="s">
        <v>455</v>
      </c>
      <c r="H92" s="171" t="s">
        <v>455</v>
      </c>
      <c r="I92" s="171" t="s">
        <v>455</v>
      </c>
      <c r="J92" s="178">
        <v>9000</v>
      </c>
      <c r="K92" s="171" t="s">
        <v>455</v>
      </c>
      <c r="L92" s="171" t="s">
        <v>455</v>
      </c>
      <c r="M92" s="171" t="s">
        <v>455</v>
      </c>
      <c r="N92" s="171" t="s">
        <v>455</v>
      </c>
      <c r="O92" s="171" t="s">
        <v>455</v>
      </c>
      <c r="P92" s="171" t="s">
        <v>455</v>
      </c>
      <c r="Q92" s="169" t="s">
        <v>455</v>
      </c>
      <c r="R92" s="170">
        <v>3000</v>
      </c>
      <c r="S92" s="169" t="s">
        <v>455</v>
      </c>
      <c r="T92" s="170">
        <v>3000</v>
      </c>
      <c r="U92" s="211" t="s">
        <v>455</v>
      </c>
      <c r="V92" s="169" t="s">
        <v>455</v>
      </c>
      <c r="X92" s="64" t="s">
        <v>159</v>
      </c>
      <c r="Y92" s="171" t="s">
        <v>455</v>
      </c>
      <c r="Z92" s="171" t="s">
        <v>455</v>
      </c>
      <c r="AA92" s="171" t="s">
        <v>455</v>
      </c>
      <c r="AB92" s="171" t="s">
        <v>455</v>
      </c>
      <c r="AC92" s="171" t="s">
        <v>455</v>
      </c>
      <c r="AD92" s="171" t="s">
        <v>455</v>
      </c>
      <c r="AE92" s="171" t="s">
        <v>455</v>
      </c>
      <c r="AF92" s="171" t="s">
        <v>455</v>
      </c>
      <c r="AG92" s="178">
        <v>6750</v>
      </c>
      <c r="AH92" s="171" t="s">
        <v>455</v>
      </c>
      <c r="AI92" s="171" t="s">
        <v>455</v>
      </c>
      <c r="AJ92" s="171" t="s">
        <v>455</v>
      </c>
      <c r="AK92" s="171" t="s">
        <v>455</v>
      </c>
      <c r="AL92" s="171" t="s">
        <v>455</v>
      </c>
      <c r="AM92" s="171" t="s">
        <v>455</v>
      </c>
      <c r="AN92" s="169" t="s">
        <v>455</v>
      </c>
      <c r="AO92" s="173">
        <v>6000</v>
      </c>
      <c r="AP92" s="169" t="s">
        <v>455</v>
      </c>
      <c r="AQ92" s="173">
        <v>5000</v>
      </c>
      <c r="AR92" s="212" t="s">
        <v>455</v>
      </c>
      <c r="AS92" s="169" t="s">
        <v>455</v>
      </c>
      <c r="AU92" s="64" t="s">
        <v>159</v>
      </c>
      <c r="AV92" s="171" t="s">
        <v>455</v>
      </c>
      <c r="AW92" s="180" t="s">
        <v>455</v>
      </c>
      <c r="AX92" s="180" t="s">
        <v>455</v>
      </c>
      <c r="AY92" s="180" t="s">
        <v>455</v>
      </c>
      <c r="AZ92" s="180" t="s">
        <v>455</v>
      </c>
      <c r="BA92" s="180" t="s">
        <v>455</v>
      </c>
      <c r="BB92" s="180" t="s">
        <v>455</v>
      </c>
      <c r="BC92" s="180" t="s">
        <v>455</v>
      </c>
      <c r="BD92" s="209">
        <v>2500</v>
      </c>
      <c r="BE92" s="399"/>
      <c r="BF92" s="171" t="s">
        <v>455</v>
      </c>
      <c r="BG92" s="399"/>
      <c r="BH92" s="180" t="s">
        <v>455</v>
      </c>
      <c r="BI92" s="399"/>
      <c r="BJ92" s="171" t="s">
        <v>455</v>
      </c>
      <c r="BK92" s="210" t="s">
        <v>455</v>
      </c>
      <c r="BL92" s="173">
        <v>5000</v>
      </c>
      <c r="BM92" s="169" t="s">
        <v>455</v>
      </c>
      <c r="BN92" s="173">
        <v>3000</v>
      </c>
      <c r="BO92" s="169" t="s">
        <v>455</v>
      </c>
      <c r="BP92" s="399"/>
      <c r="BR92" s="64" t="s">
        <v>159</v>
      </c>
      <c r="BS92" s="180" t="s">
        <v>455</v>
      </c>
      <c r="BT92" s="180" t="s">
        <v>455</v>
      </c>
      <c r="BU92" s="180" t="s">
        <v>455</v>
      </c>
      <c r="BV92" s="180" t="s">
        <v>455</v>
      </c>
      <c r="BW92" s="180" t="s">
        <v>455</v>
      </c>
      <c r="BX92" s="180" t="s">
        <v>455</v>
      </c>
      <c r="BY92" s="180" t="s">
        <v>455</v>
      </c>
      <c r="BZ92" s="180" t="s">
        <v>455</v>
      </c>
      <c r="CA92" s="178">
        <v>666.66666666666663</v>
      </c>
      <c r="CB92" s="399"/>
      <c r="CC92" s="171" t="s">
        <v>455</v>
      </c>
      <c r="CD92" s="399"/>
      <c r="CE92" s="180" t="s">
        <v>455</v>
      </c>
      <c r="CF92" s="399"/>
      <c r="CG92" s="171" t="s">
        <v>455</v>
      </c>
      <c r="CH92" s="169" t="s">
        <v>455</v>
      </c>
      <c r="CI92" s="173">
        <v>400</v>
      </c>
      <c r="CJ92" s="169" t="s">
        <v>455</v>
      </c>
      <c r="CK92" s="173">
        <v>1000</v>
      </c>
      <c r="CL92" s="169" t="s">
        <v>455</v>
      </c>
      <c r="CM92" s="399"/>
    </row>
    <row r="93" spans="1:93" x14ac:dyDescent="0.3">
      <c r="A93" s="64" t="s">
        <v>192</v>
      </c>
      <c r="B93" s="171" t="s">
        <v>455</v>
      </c>
      <c r="C93" s="171" t="s">
        <v>455</v>
      </c>
      <c r="D93" s="171" t="s">
        <v>455</v>
      </c>
      <c r="E93" s="171" t="s">
        <v>455</v>
      </c>
      <c r="F93" s="171" t="s">
        <v>455</v>
      </c>
      <c r="G93" s="171" t="s">
        <v>455</v>
      </c>
      <c r="H93" s="171" t="s">
        <v>455</v>
      </c>
      <c r="I93" s="171" t="s">
        <v>455</v>
      </c>
      <c r="J93" s="171" t="s">
        <v>455</v>
      </c>
      <c r="K93" s="171" t="s">
        <v>455</v>
      </c>
      <c r="L93" s="171" t="s">
        <v>455</v>
      </c>
      <c r="M93" s="171" t="s">
        <v>455</v>
      </c>
      <c r="N93" s="185">
        <v>3000</v>
      </c>
      <c r="O93" s="171" t="s">
        <v>455</v>
      </c>
      <c r="P93" s="171" t="s">
        <v>455</v>
      </c>
      <c r="Q93" s="185">
        <v>5250</v>
      </c>
      <c r="R93" s="173">
        <v>2000</v>
      </c>
      <c r="S93" s="173">
        <v>2000</v>
      </c>
      <c r="T93" s="173">
        <v>2000</v>
      </c>
      <c r="U93" s="274">
        <v>2000</v>
      </c>
      <c r="V93" s="169" t="s">
        <v>455</v>
      </c>
      <c r="X93" s="64" t="s">
        <v>192</v>
      </c>
      <c r="Y93" s="171" t="s">
        <v>455</v>
      </c>
      <c r="Z93" s="171" t="s">
        <v>455</v>
      </c>
      <c r="AA93" s="171" t="s">
        <v>455</v>
      </c>
      <c r="AB93" s="171" t="s">
        <v>455</v>
      </c>
      <c r="AC93" s="171" t="s">
        <v>455</v>
      </c>
      <c r="AD93" s="171" t="s">
        <v>455</v>
      </c>
      <c r="AE93" s="171" t="s">
        <v>455</v>
      </c>
      <c r="AF93" s="171" t="s">
        <v>455</v>
      </c>
      <c r="AG93" s="171" t="s">
        <v>455</v>
      </c>
      <c r="AH93" s="171" t="s">
        <v>455</v>
      </c>
      <c r="AI93" s="171" t="s">
        <v>455</v>
      </c>
      <c r="AJ93" s="171" t="s">
        <v>455</v>
      </c>
      <c r="AK93" s="172">
        <v>10000</v>
      </c>
      <c r="AL93" s="171" t="s">
        <v>455</v>
      </c>
      <c r="AM93" s="171" t="s">
        <v>455</v>
      </c>
      <c r="AN93" s="178">
        <v>7500</v>
      </c>
      <c r="AO93" s="173">
        <v>7500</v>
      </c>
      <c r="AP93" s="173">
        <v>7500</v>
      </c>
      <c r="AQ93" s="173">
        <v>5000</v>
      </c>
      <c r="AR93" s="340">
        <v>7500</v>
      </c>
      <c r="AS93" s="169" t="s">
        <v>455</v>
      </c>
      <c r="AU93" s="64" t="s">
        <v>192</v>
      </c>
      <c r="AV93" s="171" t="s">
        <v>455</v>
      </c>
      <c r="AW93" s="171" t="s">
        <v>455</v>
      </c>
      <c r="AX93" s="171" t="s">
        <v>455</v>
      </c>
      <c r="AY93" s="171" t="s">
        <v>455</v>
      </c>
      <c r="AZ93" s="171" t="s">
        <v>455</v>
      </c>
      <c r="BA93" s="171" t="s">
        <v>455</v>
      </c>
      <c r="BB93" s="171" t="s">
        <v>455</v>
      </c>
      <c r="BC93" s="171" t="s">
        <v>455</v>
      </c>
      <c r="BD93" s="171" t="s">
        <v>455</v>
      </c>
      <c r="BE93" s="399"/>
      <c r="BF93" s="171" t="s">
        <v>455</v>
      </c>
      <c r="BG93" s="399"/>
      <c r="BH93" s="172">
        <v>5000</v>
      </c>
      <c r="BI93" s="399"/>
      <c r="BJ93" s="171" t="s">
        <v>455</v>
      </c>
      <c r="BK93" s="178">
        <v>5000</v>
      </c>
      <c r="BL93" s="173">
        <v>4500</v>
      </c>
      <c r="BM93" s="173">
        <v>5000</v>
      </c>
      <c r="BN93" s="173">
        <v>3000</v>
      </c>
      <c r="BO93" s="173">
        <v>5000</v>
      </c>
      <c r="BP93" s="399"/>
      <c r="BR93" s="64" t="s">
        <v>192</v>
      </c>
      <c r="BS93" s="171" t="s">
        <v>455</v>
      </c>
      <c r="BT93" s="171" t="s">
        <v>455</v>
      </c>
      <c r="BU93" s="171" t="s">
        <v>455</v>
      </c>
      <c r="BV93" s="171" t="s">
        <v>455</v>
      </c>
      <c r="BW93" s="171" t="s">
        <v>455</v>
      </c>
      <c r="BX93" s="171" t="s">
        <v>455</v>
      </c>
      <c r="BY93" s="171" t="s">
        <v>455</v>
      </c>
      <c r="BZ93" s="171" t="s">
        <v>455</v>
      </c>
      <c r="CA93" s="171" t="s">
        <v>455</v>
      </c>
      <c r="CB93" s="399"/>
      <c r="CC93" s="171" t="s">
        <v>455</v>
      </c>
      <c r="CD93" s="399"/>
      <c r="CE93" s="172">
        <v>666.66666666666663</v>
      </c>
      <c r="CF93" s="399"/>
      <c r="CG93" s="171" t="s">
        <v>455</v>
      </c>
      <c r="CH93" s="173">
        <v>666.66666666666663</v>
      </c>
      <c r="CI93" s="173">
        <v>386.66666666666669</v>
      </c>
      <c r="CJ93" s="173">
        <v>666.66666666666697</v>
      </c>
      <c r="CK93" s="173">
        <v>1000</v>
      </c>
      <c r="CL93" s="173">
        <v>420</v>
      </c>
      <c r="CM93" s="399"/>
    </row>
    <row r="94" spans="1:93" x14ac:dyDescent="0.3">
      <c r="A94" s="64" t="s">
        <v>264</v>
      </c>
      <c r="B94" s="171" t="s">
        <v>455</v>
      </c>
      <c r="C94" s="171" t="s">
        <v>455</v>
      </c>
      <c r="D94" s="171" t="s">
        <v>455</v>
      </c>
      <c r="E94" s="171" t="s">
        <v>455</v>
      </c>
      <c r="F94" s="171" t="s">
        <v>455</v>
      </c>
      <c r="G94" s="171" t="s">
        <v>455</v>
      </c>
      <c r="H94" s="171" t="s">
        <v>455</v>
      </c>
      <c r="I94" s="172">
        <v>2800</v>
      </c>
      <c r="J94" s="171" t="s">
        <v>455</v>
      </c>
      <c r="K94" s="171" t="s">
        <v>455</v>
      </c>
      <c r="L94" s="171" t="s">
        <v>455</v>
      </c>
      <c r="M94" s="171" t="s">
        <v>455</v>
      </c>
      <c r="N94" s="171" t="s">
        <v>455</v>
      </c>
      <c r="O94" s="171" t="s">
        <v>455</v>
      </c>
      <c r="P94" s="171" t="s">
        <v>455</v>
      </c>
      <c r="Q94" s="169" t="s">
        <v>455</v>
      </c>
      <c r="R94" s="169" t="s">
        <v>455</v>
      </c>
      <c r="S94" s="169" t="s">
        <v>455</v>
      </c>
      <c r="T94" s="169" t="s">
        <v>455</v>
      </c>
      <c r="U94" s="211" t="s">
        <v>455</v>
      </c>
      <c r="V94" s="169" t="s">
        <v>455</v>
      </c>
      <c r="X94" s="64" t="s">
        <v>264</v>
      </c>
      <c r="Y94" s="171" t="s">
        <v>455</v>
      </c>
      <c r="Z94" s="171" t="s">
        <v>455</v>
      </c>
      <c r="AA94" s="171" t="s">
        <v>455</v>
      </c>
      <c r="AB94" s="171" t="s">
        <v>455</v>
      </c>
      <c r="AC94" s="171" t="s">
        <v>455</v>
      </c>
      <c r="AD94" s="171" t="s">
        <v>455</v>
      </c>
      <c r="AE94" s="171" t="s">
        <v>455</v>
      </c>
      <c r="AF94" s="172">
        <v>7500</v>
      </c>
      <c r="AG94" s="171" t="s">
        <v>455</v>
      </c>
      <c r="AH94" s="171" t="s">
        <v>455</v>
      </c>
      <c r="AI94" s="171" t="s">
        <v>455</v>
      </c>
      <c r="AJ94" s="171" t="s">
        <v>455</v>
      </c>
      <c r="AK94" s="171" t="s">
        <v>455</v>
      </c>
      <c r="AL94" s="171" t="s">
        <v>455</v>
      </c>
      <c r="AM94" s="171" t="s">
        <v>455</v>
      </c>
      <c r="AN94" s="169" t="s">
        <v>455</v>
      </c>
      <c r="AO94" s="169" t="s">
        <v>455</v>
      </c>
      <c r="AP94" s="169" t="s">
        <v>455</v>
      </c>
      <c r="AQ94" s="169" t="s">
        <v>455</v>
      </c>
      <c r="AR94" s="212" t="s">
        <v>455</v>
      </c>
      <c r="AS94" s="169" t="s">
        <v>455</v>
      </c>
      <c r="AU94" s="64" t="s">
        <v>264</v>
      </c>
      <c r="AV94" s="171" t="s">
        <v>455</v>
      </c>
      <c r="AW94" s="171" t="s">
        <v>455</v>
      </c>
      <c r="AX94" s="171" t="s">
        <v>455</v>
      </c>
      <c r="AY94" s="171" t="s">
        <v>455</v>
      </c>
      <c r="AZ94" s="171" t="s">
        <v>455</v>
      </c>
      <c r="BA94" s="171" t="s">
        <v>455</v>
      </c>
      <c r="BB94" s="171" t="s">
        <v>455</v>
      </c>
      <c r="BC94" s="172">
        <v>4000</v>
      </c>
      <c r="BD94" s="208" t="s">
        <v>455</v>
      </c>
      <c r="BE94" s="399"/>
      <c r="BF94" s="171" t="s">
        <v>455</v>
      </c>
      <c r="BG94" s="399"/>
      <c r="BH94" s="171" t="s">
        <v>455</v>
      </c>
      <c r="BI94" s="399"/>
      <c r="BJ94" s="171" t="s">
        <v>455</v>
      </c>
      <c r="BK94" s="210" t="s">
        <v>455</v>
      </c>
      <c r="BL94" s="169" t="s">
        <v>455</v>
      </c>
      <c r="BM94" s="169" t="s">
        <v>455</v>
      </c>
      <c r="BN94" s="169" t="s">
        <v>455</v>
      </c>
      <c r="BO94" s="169" t="s">
        <v>455</v>
      </c>
      <c r="BP94" s="399"/>
      <c r="BR94" s="64" t="s">
        <v>264</v>
      </c>
      <c r="BS94" s="171" t="s">
        <v>455</v>
      </c>
      <c r="BT94" s="171" t="s">
        <v>455</v>
      </c>
      <c r="BU94" s="171" t="s">
        <v>455</v>
      </c>
      <c r="BV94" s="171" t="s">
        <v>455</v>
      </c>
      <c r="BW94" s="171" t="s">
        <v>455</v>
      </c>
      <c r="BX94" s="171" t="s">
        <v>455</v>
      </c>
      <c r="BY94" s="171" t="s">
        <v>455</v>
      </c>
      <c r="BZ94" s="172">
        <v>500</v>
      </c>
      <c r="CA94" s="171" t="s">
        <v>455</v>
      </c>
      <c r="CB94" s="399"/>
      <c r="CC94" s="171" t="s">
        <v>455</v>
      </c>
      <c r="CD94" s="399"/>
      <c r="CE94" s="171" t="s">
        <v>455</v>
      </c>
      <c r="CF94" s="399"/>
      <c r="CG94" s="171" t="s">
        <v>455</v>
      </c>
      <c r="CH94" s="169" t="s">
        <v>455</v>
      </c>
      <c r="CI94" s="169" t="s">
        <v>455</v>
      </c>
      <c r="CJ94" s="169" t="s">
        <v>455</v>
      </c>
      <c r="CK94" s="169" t="s">
        <v>455</v>
      </c>
      <c r="CL94" s="169" t="s">
        <v>455</v>
      </c>
      <c r="CM94" s="399"/>
    </row>
    <row r="95" spans="1:93" x14ac:dyDescent="0.3">
      <c r="A95" s="65" t="s">
        <v>456</v>
      </c>
      <c r="B95" s="62">
        <v>2400</v>
      </c>
      <c r="C95" s="177">
        <v>2500</v>
      </c>
      <c r="D95" s="177">
        <v>2250</v>
      </c>
      <c r="E95" s="171" t="s">
        <v>455</v>
      </c>
      <c r="F95" s="171" t="s">
        <v>455</v>
      </c>
      <c r="G95" s="171" t="s">
        <v>455</v>
      </c>
      <c r="H95" s="35">
        <v>3000</v>
      </c>
      <c r="I95" s="171" t="s">
        <v>455</v>
      </c>
      <c r="J95" s="185">
        <v>3000</v>
      </c>
      <c r="K95" s="171" t="s">
        <v>455</v>
      </c>
      <c r="L95" s="171" t="s">
        <v>455</v>
      </c>
      <c r="M95" s="124">
        <v>4000</v>
      </c>
      <c r="N95" s="171" t="s">
        <v>455</v>
      </c>
      <c r="O95" s="171" t="s">
        <v>455</v>
      </c>
      <c r="P95" s="171" t="s">
        <v>455</v>
      </c>
      <c r="Q95" s="169" t="s">
        <v>455</v>
      </c>
      <c r="R95" s="170">
        <v>3000</v>
      </c>
      <c r="S95" s="170">
        <v>3000</v>
      </c>
      <c r="T95" s="169" t="s">
        <v>455</v>
      </c>
      <c r="U95" s="211" t="s">
        <v>455</v>
      </c>
      <c r="V95" s="169" t="s">
        <v>455</v>
      </c>
      <c r="X95" s="65" t="s">
        <v>456</v>
      </c>
      <c r="Y95" s="62">
        <v>10000</v>
      </c>
      <c r="Z95" s="177">
        <v>10000</v>
      </c>
      <c r="AA95" s="177">
        <v>10000</v>
      </c>
      <c r="AB95" s="171" t="s">
        <v>455</v>
      </c>
      <c r="AC95" s="171" t="s">
        <v>455</v>
      </c>
      <c r="AD95" s="171" t="s">
        <v>455</v>
      </c>
      <c r="AE95" s="35">
        <v>10000</v>
      </c>
      <c r="AF95" s="171" t="s">
        <v>455</v>
      </c>
      <c r="AG95" s="178">
        <v>10000</v>
      </c>
      <c r="AH95" s="171" t="s">
        <v>455</v>
      </c>
      <c r="AI95" s="171" t="s">
        <v>455</v>
      </c>
      <c r="AJ95" s="124">
        <v>15000</v>
      </c>
      <c r="AK95" s="171" t="s">
        <v>455</v>
      </c>
      <c r="AL95" s="171" t="s">
        <v>455</v>
      </c>
      <c r="AM95" s="171" t="s">
        <v>455</v>
      </c>
      <c r="AN95" s="169" t="s">
        <v>455</v>
      </c>
      <c r="AO95" s="173">
        <v>15000</v>
      </c>
      <c r="AP95" s="173">
        <v>15625</v>
      </c>
      <c r="AQ95" s="169" t="s">
        <v>455</v>
      </c>
      <c r="AR95" s="212" t="s">
        <v>455</v>
      </c>
      <c r="AS95" s="169" t="s">
        <v>455</v>
      </c>
      <c r="AU95" s="65" t="s">
        <v>456</v>
      </c>
      <c r="AV95" s="55">
        <v>10000</v>
      </c>
      <c r="AW95" s="184">
        <v>5000</v>
      </c>
      <c r="AX95" s="184">
        <v>7500</v>
      </c>
      <c r="AY95" s="180" t="s">
        <v>455</v>
      </c>
      <c r="AZ95" s="180" t="s">
        <v>455</v>
      </c>
      <c r="BA95" s="180" t="s">
        <v>455</v>
      </c>
      <c r="BB95" s="35">
        <v>5000</v>
      </c>
      <c r="BC95" s="171" t="s">
        <v>455</v>
      </c>
      <c r="BD95" s="209">
        <v>7500</v>
      </c>
      <c r="BE95" s="399"/>
      <c r="BF95" s="171" t="s">
        <v>455</v>
      </c>
      <c r="BG95" s="399"/>
      <c r="BH95" s="171" t="s">
        <v>455</v>
      </c>
      <c r="BI95" s="399"/>
      <c r="BJ95" s="171" t="s">
        <v>455</v>
      </c>
      <c r="BK95" s="210" t="s">
        <v>455</v>
      </c>
      <c r="BL95" s="173">
        <v>14275</v>
      </c>
      <c r="BM95" s="173">
        <v>8750</v>
      </c>
      <c r="BN95" s="169" t="s">
        <v>455</v>
      </c>
      <c r="BO95" s="169" t="s">
        <v>455</v>
      </c>
      <c r="BP95" s="399"/>
      <c r="BR95" s="65" t="s">
        <v>456</v>
      </c>
      <c r="BS95" s="55">
        <v>1500</v>
      </c>
      <c r="BT95" s="184">
        <v>1333.3333333333333</v>
      </c>
      <c r="BU95" s="184">
        <v>1000</v>
      </c>
      <c r="BV95" s="180" t="s">
        <v>455</v>
      </c>
      <c r="BW95" s="180" t="s">
        <v>455</v>
      </c>
      <c r="BX95" s="180" t="s">
        <v>455</v>
      </c>
      <c r="BY95" s="2">
        <v>1000</v>
      </c>
      <c r="BZ95" s="171" t="s">
        <v>455</v>
      </c>
      <c r="CA95" s="178">
        <v>1000</v>
      </c>
      <c r="CB95" s="399"/>
      <c r="CC95" s="171" t="s">
        <v>455</v>
      </c>
      <c r="CD95" s="399"/>
      <c r="CE95" s="171" t="s">
        <v>455</v>
      </c>
      <c r="CF95" s="399"/>
      <c r="CG95" s="171" t="s">
        <v>455</v>
      </c>
      <c r="CH95" s="169" t="s">
        <v>455</v>
      </c>
      <c r="CI95" s="173">
        <v>1340</v>
      </c>
      <c r="CJ95" s="173">
        <v>1000</v>
      </c>
      <c r="CK95" s="169" t="s">
        <v>455</v>
      </c>
      <c r="CL95" s="169" t="s">
        <v>455</v>
      </c>
      <c r="CM95" s="399"/>
    </row>
    <row r="96" spans="1:93" x14ac:dyDescent="0.3">
      <c r="A96" s="65" t="s">
        <v>267</v>
      </c>
      <c r="B96" s="169" t="s">
        <v>455</v>
      </c>
      <c r="C96" s="169" t="s">
        <v>455</v>
      </c>
      <c r="D96" s="169" t="s">
        <v>455</v>
      </c>
      <c r="E96" s="169" t="s">
        <v>455</v>
      </c>
      <c r="F96" s="169" t="s">
        <v>455</v>
      </c>
      <c r="G96" s="169" t="s">
        <v>455</v>
      </c>
      <c r="H96" s="169" t="s">
        <v>455</v>
      </c>
      <c r="I96" s="169" t="s">
        <v>455</v>
      </c>
      <c r="J96" s="169" t="s">
        <v>455</v>
      </c>
      <c r="K96" s="169" t="s">
        <v>455</v>
      </c>
      <c r="L96" s="169" t="s">
        <v>455</v>
      </c>
      <c r="M96" s="169" t="s">
        <v>455</v>
      </c>
      <c r="N96" s="169" t="s">
        <v>455</v>
      </c>
      <c r="O96" s="169" t="s">
        <v>455</v>
      </c>
      <c r="P96" s="169" t="s">
        <v>455</v>
      </c>
      <c r="Q96" s="169" t="s">
        <v>455</v>
      </c>
      <c r="R96" s="169" t="s">
        <v>455</v>
      </c>
      <c r="S96" s="169" t="s">
        <v>455</v>
      </c>
      <c r="T96" s="170">
        <v>3000</v>
      </c>
      <c r="U96" s="211" t="s">
        <v>455</v>
      </c>
      <c r="V96" s="169" t="s">
        <v>455</v>
      </c>
      <c r="X96" s="65" t="s">
        <v>267</v>
      </c>
      <c r="Y96" s="169" t="s">
        <v>455</v>
      </c>
      <c r="Z96" s="169" t="s">
        <v>455</v>
      </c>
      <c r="AA96" s="169" t="s">
        <v>455</v>
      </c>
      <c r="AB96" s="169" t="s">
        <v>455</v>
      </c>
      <c r="AC96" s="169" t="s">
        <v>455</v>
      </c>
      <c r="AD96" s="169" t="s">
        <v>455</v>
      </c>
      <c r="AE96" s="169" t="s">
        <v>455</v>
      </c>
      <c r="AF96" s="169" t="s">
        <v>455</v>
      </c>
      <c r="AG96" s="169" t="s">
        <v>455</v>
      </c>
      <c r="AH96" s="169" t="s">
        <v>455</v>
      </c>
      <c r="AI96" s="169" t="s">
        <v>455</v>
      </c>
      <c r="AJ96" s="169" t="s">
        <v>455</v>
      </c>
      <c r="AK96" s="169" t="s">
        <v>455</v>
      </c>
      <c r="AL96" s="169" t="s">
        <v>455</v>
      </c>
      <c r="AM96" s="169" t="s">
        <v>455</v>
      </c>
      <c r="AN96" s="169" t="s">
        <v>455</v>
      </c>
      <c r="AO96" s="169" t="s">
        <v>455</v>
      </c>
      <c r="AP96" s="169" t="s">
        <v>455</v>
      </c>
      <c r="AQ96" s="173">
        <v>6250</v>
      </c>
      <c r="AR96" s="212" t="s">
        <v>455</v>
      </c>
      <c r="AS96" s="169" t="s">
        <v>455</v>
      </c>
      <c r="AU96" s="65" t="s">
        <v>267</v>
      </c>
      <c r="AV96" s="169" t="s">
        <v>455</v>
      </c>
      <c r="AW96" s="169" t="s">
        <v>455</v>
      </c>
      <c r="AX96" s="169" t="s">
        <v>455</v>
      </c>
      <c r="AY96" s="169" t="s">
        <v>455</v>
      </c>
      <c r="AZ96" s="169" t="s">
        <v>455</v>
      </c>
      <c r="BA96" s="169" t="s">
        <v>455</v>
      </c>
      <c r="BB96" s="169" t="s">
        <v>455</v>
      </c>
      <c r="BC96" s="169" t="s">
        <v>455</v>
      </c>
      <c r="BD96" s="169" t="s">
        <v>455</v>
      </c>
      <c r="BE96" s="399"/>
      <c r="BF96" s="169" t="s">
        <v>455</v>
      </c>
      <c r="BG96" s="399"/>
      <c r="BH96" s="169" t="s">
        <v>455</v>
      </c>
      <c r="BI96" s="399"/>
      <c r="BJ96" s="169" t="s">
        <v>455</v>
      </c>
      <c r="BK96" s="169" t="s">
        <v>455</v>
      </c>
      <c r="BL96" s="169" t="s">
        <v>455</v>
      </c>
      <c r="BM96" s="169" t="s">
        <v>455</v>
      </c>
      <c r="BN96" s="173">
        <v>3000</v>
      </c>
      <c r="BO96" s="169" t="s">
        <v>455</v>
      </c>
      <c r="BP96" s="399"/>
      <c r="BR96" s="65" t="s">
        <v>267</v>
      </c>
      <c r="BS96" s="169" t="s">
        <v>455</v>
      </c>
      <c r="BT96" s="169" t="s">
        <v>455</v>
      </c>
      <c r="BU96" s="169" t="s">
        <v>455</v>
      </c>
      <c r="BV96" s="169" t="s">
        <v>455</v>
      </c>
      <c r="BW96" s="169" t="s">
        <v>455</v>
      </c>
      <c r="BX96" s="169" t="s">
        <v>455</v>
      </c>
      <c r="BY96" s="169" t="s">
        <v>455</v>
      </c>
      <c r="BZ96" s="169" t="s">
        <v>455</v>
      </c>
      <c r="CA96" s="169" t="s">
        <v>455</v>
      </c>
      <c r="CB96" s="399"/>
      <c r="CC96" s="169" t="s">
        <v>455</v>
      </c>
      <c r="CD96" s="399"/>
      <c r="CE96" s="169" t="s">
        <v>455</v>
      </c>
      <c r="CF96" s="399"/>
      <c r="CG96" s="169" t="s">
        <v>455</v>
      </c>
      <c r="CH96" s="169" t="s">
        <v>455</v>
      </c>
      <c r="CI96" s="169" t="s">
        <v>455</v>
      </c>
      <c r="CJ96" s="169" t="s">
        <v>455</v>
      </c>
      <c r="CK96" s="173">
        <v>1000</v>
      </c>
      <c r="CL96" s="169" t="s">
        <v>455</v>
      </c>
      <c r="CM96" s="399"/>
    </row>
    <row r="97" spans="1:112" x14ac:dyDescent="0.3">
      <c r="A97" s="64" t="s">
        <v>86</v>
      </c>
      <c r="B97" s="62">
        <v>2000</v>
      </c>
      <c r="C97" s="177">
        <v>2000</v>
      </c>
      <c r="D97" s="177">
        <v>2000</v>
      </c>
      <c r="E97" s="177">
        <v>2000</v>
      </c>
      <c r="F97" s="171" t="s">
        <v>455</v>
      </c>
      <c r="G97" s="171" t="s">
        <v>455</v>
      </c>
      <c r="H97" s="171" t="s">
        <v>455</v>
      </c>
      <c r="I97" s="171" t="s">
        <v>455</v>
      </c>
      <c r="J97" s="171" t="s">
        <v>455</v>
      </c>
      <c r="K97" s="171" t="s">
        <v>455</v>
      </c>
      <c r="L97" s="171" t="s">
        <v>455</v>
      </c>
      <c r="M97" s="171" t="s">
        <v>455</v>
      </c>
      <c r="N97" s="171" t="s">
        <v>455</v>
      </c>
      <c r="O97" s="171" t="s">
        <v>455</v>
      </c>
      <c r="P97" s="171" t="s">
        <v>455</v>
      </c>
      <c r="Q97" s="169" t="s">
        <v>455</v>
      </c>
      <c r="R97" s="173">
        <v>2000</v>
      </c>
      <c r="S97" s="170">
        <v>3000</v>
      </c>
      <c r="T97" s="169" t="s">
        <v>455</v>
      </c>
      <c r="U97" s="274">
        <v>2000</v>
      </c>
      <c r="V97" s="169" t="s">
        <v>455</v>
      </c>
      <c r="X97" s="64" t="s">
        <v>86</v>
      </c>
      <c r="Y97" s="62">
        <v>5000</v>
      </c>
      <c r="Z97" s="177">
        <v>5000</v>
      </c>
      <c r="AA97" s="177">
        <v>5000</v>
      </c>
      <c r="AB97" s="177">
        <v>5000</v>
      </c>
      <c r="AC97" s="171" t="s">
        <v>455</v>
      </c>
      <c r="AD97" s="171" t="s">
        <v>455</v>
      </c>
      <c r="AE97" s="171" t="s">
        <v>455</v>
      </c>
      <c r="AF97" s="171" t="s">
        <v>455</v>
      </c>
      <c r="AG97" s="171" t="s">
        <v>455</v>
      </c>
      <c r="AH97" s="171" t="s">
        <v>455</v>
      </c>
      <c r="AI97" s="171" t="s">
        <v>455</v>
      </c>
      <c r="AJ97" s="171" t="s">
        <v>455</v>
      </c>
      <c r="AK97" s="171" t="s">
        <v>455</v>
      </c>
      <c r="AL97" s="171" t="s">
        <v>455</v>
      </c>
      <c r="AM97" s="171" t="s">
        <v>455</v>
      </c>
      <c r="AN97" s="169" t="s">
        <v>455</v>
      </c>
      <c r="AO97" s="173">
        <v>6500</v>
      </c>
      <c r="AP97" s="173">
        <v>6500</v>
      </c>
      <c r="AQ97" s="169" t="s">
        <v>455</v>
      </c>
      <c r="AR97" s="340">
        <v>6000</v>
      </c>
      <c r="AS97" s="169" t="s">
        <v>455</v>
      </c>
      <c r="AU97" s="64" t="s">
        <v>86</v>
      </c>
      <c r="AV97" s="55">
        <v>5000</v>
      </c>
      <c r="AW97" s="184">
        <v>5000</v>
      </c>
      <c r="AX97" s="184">
        <v>5000</v>
      </c>
      <c r="AY97" s="177">
        <v>5000</v>
      </c>
      <c r="AZ97" s="180" t="s">
        <v>455</v>
      </c>
      <c r="BA97" s="180" t="s">
        <v>455</v>
      </c>
      <c r="BB97" s="180" t="s">
        <v>455</v>
      </c>
      <c r="BC97" s="171" t="s">
        <v>455</v>
      </c>
      <c r="BD97" s="208" t="s">
        <v>455</v>
      </c>
      <c r="BE97" s="399"/>
      <c r="BF97" s="171" t="s">
        <v>455</v>
      </c>
      <c r="BG97" s="399"/>
      <c r="BH97" s="171" t="s">
        <v>455</v>
      </c>
      <c r="BI97" s="399"/>
      <c r="BJ97" s="171" t="s">
        <v>455</v>
      </c>
      <c r="BK97" s="210" t="s">
        <v>455</v>
      </c>
      <c r="BL97" s="173">
        <v>5000</v>
      </c>
      <c r="BM97" s="170">
        <v>5000</v>
      </c>
      <c r="BN97" s="169" t="s">
        <v>455</v>
      </c>
      <c r="BO97" s="173">
        <v>5000</v>
      </c>
      <c r="BP97" s="399"/>
      <c r="BR97" s="64" t="s">
        <v>86</v>
      </c>
      <c r="BS97" s="55">
        <v>500</v>
      </c>
      <c r="BT97" s="184">
        <v>1000</v>
      </c>
      <c r="BU97" s="184">
        <v>500</v>
      </c>
      <c r="BV97" s="177">
        <v>300</v>
      </c>
      <c r="BW97" s="180" t="s">
        <v>455</v>
      </c>
      <c r="BX97" s="180" t="s">
        <v>455</v>
      </c>
      <c r="BY97" s="180" t="s">
        <v>455</v>
      </c>
      <c r="BZ97" s="171" t="s">
        <v>455</v>
      </c>
      <c r="CA97" s="171" t="s">
        <v>455</v>
      </c>
      <c r="CB97" s="399"/>
      <c r="CC97" s="171" t="s">
        <v>455</v>
      </c>
      <c r="CD97" s="399"/>
      <c r="CE97" s="171" t="s">
        <v>455</v>
      </c>
      <c r="CF97" s="399"/>
      <c r="CG97" s="171" t="s">
        <v>455</v>
      </c>
      <c r="CH97" s="169" t="s">
        <v>455</v>
      </c>
      <c r="CI97" s="173">
        <v>333.33333333333331</v>
      </c>
      <c r="CJ97" s="173">
        <v>666.66666666666697</v>
      </c>
      <c r="CK97" s="169" t="s">
        <v>455</v>
      </c>
      <c r="CL97" s="173">
        <v>333.33333333333331</v>
      </c>
      <c r="CM97" s="399"/>
    </row>
    <row r="98" spans="1:112" x14ac:dyDescent="0.3">
      <c r="A98" s="64" t="s">
        <v>37</v>
      </c>
      <c r="B98" s="62">
        <v>2400</v>
      </c>
      <c r="C98" s="177">
        <v>3000</v>
      </c>
      <c r="D98" s="171" t="s">
        <v>455</v>
      </c>
      <c r="E98" s="177">
        <v>2400</v>
      </c>
      <c r="F98" s="171" t="s">
        <v>455</v>
      </c>
      <c r="G98" s="58">
        <v>3000</v>
      </c>
      <c r="H98" s="35">
        <v>4000</v>
      </c>
      <c r="I98" s="59">
        <v>4000</v>
      </c>
      <c r="J98" s="171" t="s">
        <v>455</v>
      </c>
      <c r="K98" s="57" t="s">
        <v>841</v>
      </c>
      <c r="L98" s="178">
        <v>3000</v>
      </c>
      <c r="M98" s="178">
        <v>3000</v>
      </c>
      <c r="N98" s="171" t="s">
        <v>455</v>
      </c>
      <c r="O98" s="171" t="s">
        <v>455</v>
      </c>
      <c r="P98" s="171" t="s">
        <v>455</v>
      </c>
      <c r="Q98" s="178">
        <v>6000</v>
      </c>
      <c r="R98" s="173">
        <v>4000</v>
      </c>
      <c r="S98" s="169" t="s">
        <v>455</v>
      </c>
      <c r="T98" s="169" t="s">
        <v>455</v>
      </c>
      <c r="U98" s="211" t="s">
        <v>455</v>
      </c>
      <c r="V98" s="169" t="s">
        <v>455</v>
      </c>
      <c r="X98" s="64" t="s">
        <v>37</v>
      </c>
      <c r="Y98" s="62">
        <v>5000</v>
      </c>
      <c r="Z98" s="177">
        <v>5000</v>
      </c>
      <c r="AA98" s="171" t="s">
        <v>455</v>
      </c>
      <c r="AB98" s="177">
        <v>5000</v>
      </c>
      <c r="AC98" s="171" t="s">
        <v>455</v>
      </c>
      <c r="AD98" s="58">
        <v>5000</v>
      </c>
      <c r="AE98" s="35">
        <v>5000</v>
      </c>
      <c r="AF98" s="59">
        <v>5000</v>
      </c>
      <c r="AG98" s="171" t="s">
        <v>455</v>
      </c>
      <c r="AH98" s="172">
        <v>6000</v>
      </c>
      <c r="AI98" s="178">
        <v>5000</v>
      </c>
      <c r="AJ98" s="178">
        <v>5000</v>
      </c>
      <c r="AK98" s="171" t="s">
        <v>455</v>
      </c>
      <c r="AL98" s="171" t="s">
        <v>455</v>
      </c>
      <c r="AM98" s="171" t="s">
        <v>455</v>
      </c>
      <c r="AN98" s="185">
        <v>6500</v>
      </c>
      <c r="AO98" s="173">
        <v>6000</v>
      </c>
      <c r="AP98" s="169" t="s">
        <v>455</v>
      </c>
      <c r="AQ98" s="169" t="s">
        <v>455</v>
      </c>
      <c r="AR98" s="212" t="s">
        <v>455</v>
      </c>
      <c r="AS98" s="169" t="s">
        <v>455</v>
      </c>
      <c r="AU98" s="64" t="s">
        <v>37</v>
      </c>
      <c r="AV98" s="55">
        <v>6000</v>
      </c>
      <c r="AW98" s="184">
        <v>6250</v>
      </c>
      <c r="AX98" s="180" t="s">
        <v>455</v>
      </c>
      <c r="AY98" s="177">
        <v>6000</v>
      </c>
      <c r="AZ98" s="180" t="s">
        <v>455</v>
      </c>
      <c r="BA98" s="2">
        <v>6250</v>
      </c>
      <c r="BB98" s="35">
        <v>6250</v>
      </c>
      <c r="BC98" s="59">
        <v>6250</v>
      </c>
      <c r="BD98" s="208" t="s">
        <v>455</v>
      </c>
      <c r="BE98" s="399"/>
      <c r="BF98" s="178">
        <v>6250</v>
      </c>
      <c r="BG98" s="399"/>
      <c r="BH98" s="171" t="s">
        <v>455</v>
      </c>
      <c r="BI98" s="399"/>
      <c r="BJ98" s="171" t="s">
        <v>455</v>
      </c>
      <c r="BK98" s="178">
        <v>7500</v>
      </c>
      <c r="BL98" s="173">
        <v>5000</v>
      </c>
      <c r="BM98" s="169" t="s">
        <v>455</v>
      </c>
      <c r="BN98" s="169" t="s">
        <v>455</v>
      </c>
      <c r="BO98" s="169" t="s">
        <v>455</v>
      </c>
      <c r="BP98" s="399"/>
      <c r="BR98" s="64" t="s">
        <v>37</v>
      </c>
      <c r="BS98" s="55">
        <v>666.66666666666663</v>
      </c>
      <c r="BT98" s="184">
        <v>666.66666666666663</v>
      </c>
      <c r="BU98" s="180" t="s">
        <v>455</v>
      </c>
      <c r="BV98" s="177">
        <v>1000</v>
      </c>
      <c r="BW98" s="180" t="s">
        <v>455</v>
      </c>
      <c r="BX98" s="2">
        <v>1333.3333333333333</v>
      </c>
      <c r="BY98" s="35">
        <v>666.66666666666663</v>
      </c>
      <c r="BZ98" s="59">
        <v>666.66666666666663</v>
      </c>
      <c r="CA98" s="171" t="s">
        <v>455</v>
      </c>
      <c r="CB98" s="399"/>
      <c r="CC98" s="178">
        <v>666.66666666666663</v>
      </c>
      <c r="CD98" s="399"/>
      <c r="CE98" s="171" t="s">
        <v>455</v>
      </c>
      <c r="CF98" s="399"/>
      <c r="CG98" s="171" t="s">
        <v>455</v>
      </c>
      <c r="CH98" s="170">
        <v>500</v>
      </c>
      <c r="CI98" s="173">
        <v>666.66666666666663</v>
      </c>
      <c r="CJ98" s="169" t="s">
        <v>455</v>
      </c>
      <c r="CK98" s="169" t="s">
        <v>455</v>
      </c>
      <c r="CL98" s="169" t="s">
        <v>455</v>
      </c>
      <c r="CM98" s="399"/>
      <c r="CO98" s="278"/>
    </row>
    <row r="99" spans="1:112" ht="14.5" thickBot="1" x14ac:dyDescent="0.35">
      <c r="A99" s="64" t="s">
        <v>441</v>
      </c>
      <c r="B99" s="171" t="s">
        <v>455</v>
      </c>
      <c r="C99" s="171" t="s">
        <v>455</v>
      </c>
      <c r="D99" s="171" t="s">
        <v>455</v>
      </c>
      <c r="E99" s="171" t="s">
        <v>455</v>
      </c>
      <c r="F99" s="171" t="s">
        <v>455</v>
      </c>
      <c r="G99" s="58">
        <v>3000</v>
      </c>
      <c r="H99" s="35">
        <v>3000</v>
      </c>
      <c r="I99" s="59">
        <v>3000</v>
      </c>
      <c r="J99" s="59">
        <v>3000</v>
      </c>
      <c r="K99" s="59">
        <v>3000</v>
      </c>
      <c r="L99" s="59">
        <v>4000</v>
      </c>
      <c r="M99" s="59">
        <v>4000</v>
      </c>
      <c r="N99" s="59">
        <v>3000</v>
      </c>
      <c r="O99" s="172">
        <v>3000</v>
      </c>
      <c r="P99" s="172">
        <v>3000</v>
      </c>
      <c r="Q99" s="172">
        <v>3000</v>
      </c>
      <c r="R99" s="173">
        <v>3000</v>
      </c>
      <c r="S99" s="173">
        <v>3000</v>
      </c>
      <c r="T99" s="173">
        <v>3000</v>
      </c>
      <c r="U99" s="274">
        <v>3000</v>
      </c>
      <c r="V99" s="169" t="s">
        <v>455</v>
      </c>
      <c r="X99" s="326" t="s">
        <v>441</v>
      </c>
      <c r="Y99" s="327" t="s">
        <v>455</v>
      </c>
      <c r="Z99" s="327" t="s">
        <v>455</v>
      </c>
      <c r="AA99" s="327" t="s">
        <v>455</v>
      </c>
      <c r="AB99" s="327" t="s">
        <v>455</v>
      </c>
      <c r="AC99" s="327" t="s">
        <v>455</v>
      </c>
      <c r="AD99" s="328">
        <v>15000</v>
      </c>
      <c r="AE99" s="329">
        <v>10000</v>
      </c>
      <c r="AF99" s="77">
        <v>10000</v>
      </c>
      <c r="AG99" s="77">
        <v>15000</v>
      </c>
      <c r="AH99" s="77">
        <v>15000</v>
      </c>
      <c r="AI99" s="77">
        <v>12500</v>
      </c>
      <c r="AJ99" s="77">
        <v>15000</v>
      </c>
      <c r="AK99" s="77">
        <v>12500</v>
      </c>
      <c r="AL99" s="192">
        <v>12500</v>
      </c>
      <c r="AM99" s="192">
        <v>12500</v>
      </c>
      <c r="AN99" s="192">
        <v>12500</v>
      </c>
      <c r="AO99" s="332">
        <v>7500</v>
      </c>
      <c r="AP99" s="332">
        <v>7500</v>
      </c>
      <c r="AQ99" s="332">
        <v>10000</v>
      </c>
      <c r="AR99" s="341">
        <v>7500</v>
      </c>
      <c r="AS99" s="336" t="s">
        <v>455</v>
      </c>
      <c r="AU99" s="326" t="s">
        <v>441</v>
      </c>
      <c r="AV99" s="180" t="s">
        <v>455</v>
      </c>
      <c r="AW99" s="180" t="s">
        <v>455</v>
      </c>
      <c r="AX99" s="180" t="s">
        <v>455</v>
      </c>
      <c r="AY99" s="180" t="s">
        <v>455</v>
      </c>
      <c r="AZ99" s="180" t="s">
        <v>455</v>
      </c>
      <c r="BA99" s="2">
        <v>10000</v>
      </c>
      <c r="BB99" s="36">
        <v>7500</v>
      </c>
      <c r="BC99" s="77">
        <v>7500</v>
      </c>
      <c r="BD99" s="105">
        <v>7500</v>
      </c>
      <c r="BE99" s="399"/>
      <c r="BF99" s="70">
        <v>7500</v>
      </c>
      <c r="BG99" s="399"/>
      <c r="BH99" s="70">
        <v>7500</v>
      </c>
      <c r="BI99" s="399"/>
      <c r="BJ99" s="192">
        <v>7500</v>
      </c>
      <c r="BK99" s="193">
        <v>7500</v>
      </c>
      <c r="BL99" s="173">
        <v>7500</v>
      </c>
      <c r="BM99" s="173">
        <v>7500</v>
      </c>
      <c r="BN99" s="173">
        <v>7500</v>
      </c>
      <c r="BO99" s="173">
        <v>7500</v>
      </c>
      <c r="BP99" s="399"/>
      <c r="BR99" s="326" t="s">
        <v>441</v>
      </c>
      <c r="BS99" s="180" t="s">
        <v>455</v>
      </c>
      <c r="BT99" s="180" t="s">
        <v>455</v>
      </c>
      <c r="BU99" s="180" t="s">
        <v>455</v>
      </c>
      <c r="BV99" s="180" t="s">
        <v>455</v>
      </c>
      <c r="BW99" s="180" t="s">
        <v>455</v>
      </c>
      <c r="BX99" s="2">
        <v>1500</v>
      </c>
      <c r="BY99" s="36">
        <v>1400</v>
      </c>
      <c r="BZ99" s="77">
        <v>1400</v>
      </c>
      <c r="CA99" s="70">
        <v>1600</v>
      </c>
      <c r="CB99" s="399"/>
      <c r="CC99" s="70">
        <v>611.06666666666672</v>
      </c>
      <c r="CD99" s="399"/>
      <c r="CE99" s="70">
        <v>613.33333333333337</v>
      </c>
      <c r="CF99" s="399"/>
      <c r="CG99" s="192">
        <v>530</v>
      </c>
      <c r="CH99" s="186">
        <v>555.5333333333333</v>
      </c>
      <c r="CI99" s="173">
        <v>553.33333333333337</v>
      </c>
      <c r="CJ99" s="173">
        <v>553.33333333333303</v>
      </c>
      <c r="CK99" s="173">
        <v>553.33333333333337</v>
      </c>
      <c r="CL99" s="173">
        <v>833.33333333333337</v>
      </c>
      <c r="CM99" s="399"/>
      <c r="CO99" s="278"/>
    </row>
    <row r="100" spans="1:112" ht="14.5" thickBot="1" x14ac:dyDescent="0.35">
      <c r="A100" s="325" t="s">
        <v>468</v>
      </c>
      <c r="B100" s="123">
        <v>2400</v>
      </c>
      <c r="C100" s="123">
        <v>2750</v>
      </c>
      <c r="D100" s="123">
        <v>2250</v>
      </c>
      <c r="E100" s="123">
        <v>2000</v>
      </c>
      <c r="F100" s="123">
        <v>2800</v>
      </c>
      <c r="G100" s="123">
        <v>3000</v>
      </c>
      <c r="H100" s="123">
        <v>4000</v>
      </c>
      <c r="I100" s="123">
        <v>3000</v>
      </c>
      <c r="J100" s="123">
        <v>3000</v>
      </c>
      <c r="K100" s="123">
        <v>3000</v>
      </c>
      <c r="L100" s="123">
        <v>3000</v>
      </c>
      <c r="M100" s="123">
        <v>4000</v>
      </c>
      <c r="N100" s="123">
        <v>3000</v>
      </c>
      <c r="O100" s="123">
        <v>5000</v>
      </c>
      <c r="P100" s="123">
        <v>3000</v>
      </c>
      <c r="Q100" s="123">
        <v>5250</v>
      </c>
      <c r="R100" s="123">
        <v>3000</v>
      </c>
      <c r="S100" s="123">
        <v>3000</v>
      </c>
      <c r="T100" s="123">
        <v>3000</v>
      </c>
      <c r="U100" s="123">
        <v>3000</v>
      </c>
      <c r="V100" s="123">
        <v>3000</v>
      </c>
      <c r="X100" s="197" t="s">
        <v>468</v>
      </c>
      <c r="Y100" s="312">
        <v>5906.25</v>
      </c>
      <c r="Z100" s="312">
        <v>6500</v>
      </c>
      <c r="AA100" s="312">
        <v>5000</v>
      </c>
      <c r="AB100" s="312">
        <v>5000</v>
      </c>
      <c r="AC100" s="312">
        <v>5000</v>
      </c>
      <c r="AD100" s="312">
        <v>5625</v>
      </c>
      <c r="AE100" s="312">
        <v>7500</v>
      </c>
      <c r="AF100" s="337">
        <v>7500</v>
      </c>
      <c r="AG100" s="313">
        <v>7500</v>
      </c>
      <c r="AH100" s="338">
        <v>7500</v>
      </c>
      <c r="AI100" s="314">
        <v>7500</v>
      </c>
      <c r="AJ100" s="277">
        <v>7500</v>
      </c>
      <c r="AK100" s="277">
        <v>7500</v>
      </c>
      <c r="AL100" s="276">
        <v>7125</v>
      </c>
      <c r="AM100" s="276">
        <v>6875</v>
      </c>
      <c r="AN100" s="277">
        <v>6500</v>
      </c>
      <c r="AO100" s="277">
        <v>6500</v>
      </c>
      <c r="AP100" s="277">
        <v>7500</v>
      </c>
      <c r="AQ100" s="277">
        <v>6000</v>
      </c>
      <c r="AR100" s="339">
        <v>6875</v>
      </c>
      <c r="AS100" s="339">
        <v>7500</v>
      </c>
      <c r="AU100" s="197" t="s">
        <v>468</v>
      </c>
      <c r="AV100" s="38">
        <v>5000</v>
      </c>
      <c r="AW100" s="38">
        <v>5000</v>
      </c>
      <c r="AX100" s="38">
        <v>5000</v>
      </c>
      <c r="AY100" s="38">
        <v>5000</v>
      </c>
      <c r="AZ100" s="38">
        <v>5000</v>
      </c>
      <c r="BA100" s="38">
        <v>5625</v>
      </c>
      <c r="BB100" s="38">
        <v>5000</v>
      </c>
      <c r="BC100" s="38">
        <v>6000</v>
      </c>
      <c r="BD100" s="38">
        <v>6000</v>
      </c>
      <c r="BE100" s="400"/>
      <c r="BF100" s="94">
        <v>5000</v>
      </c>
      <c r="BG100" s="400"/>
      <c r="BH100" s="123">
        <v>5000</v>
      </c>
      <c r="BI100" s="400"/>
      <c r="BJ100" s="196">
        <v>5250</v>
      </c>
      <c r="BK100" s="123">
        <v>6250</v>
      </c>
      <c r="BL100" s="123">
        <v>5000</v>
      </c>
      <c r="BM100" s="123">
        <v>5000</v>
      </c>
      <c r="BN100" s="123">
        <v>5000</v>
      </c>
      <c r="BO100" s="123">
        <v>5000</v>
      </c>
      <c r="BP100" s="400"/>
      <c r="BR100" s="197" t="s">
        <v>468</v>
      </c>
      <c r="BS100" s="38">
        <v>470</v>
      </c>
      <c r="BT100" s="38">
        <v>666.66666666666663</v>
      </c>
      <c r="BU100" s="38">
        <v>666.66666666666663</v>
      </c>
      <c r="BV100" s="38">
        <v>600</v>
      </c>
      <c r="BW100" s="38">
        <v>500</v>
      </c>
      <c r="BX100" s="38">
        <v>766.66666666666674</v>
      </c>
      <c r="BY100" s="38">
        <v>666.66666666666663</v>
      </c>
      <c r="BZ100" s="39">
        <v>683.33333333333337</v>
      </c>
      <c r="CA100" s="91">
        <v>666.66666666666663</v>
      </c>
      <c r="CB100" s="400"/>
      <c r="CC100" s="94">
        <v>638.86666666666667</v>
      </c>
      <c r="CD100" s="400"/>
      <c r="CE100" s="123">
        <v>500</v>
      </c>
      <c r="CF100" s="400"/>
      <c r="CG100" s="196">
        <v>500</v>
      </c>
      <c r="CH100" s="123">
        <v>500</v>
      </c>
      <c r="CI100" s="123">
        <v>646.66666666666663</v>
      </c>
      <c r="CJ100" s="123">
        <v>666.66666666666697</v>
      </c>
      <c r="CK100" s="123">
        <v>553.33333333333337</v>
      </c>
      <c r="CL100" s="123">
        <v>666.66666666666663</v>
      </c>
      <c r="CM100" s="400"/>
    </row>
    <row r="101" spans="1:112" x14ac:dyDescent="0.3">
      <c r="AU101" s="48"/>
      <c r="AV101" s="41"/>
      <c r="AW101" s="41"/>
      <c r="AX101" s="41"/>
      <c r="AY101" s="41"/>
      <c r="AZ101" s="41"/>
      <c r="BA101" s="41"/>
      <c r="BB101" s="41"/>
      <c r="BC101" s="41"/>
      <c r="BD101" s="41"/>
      <c r="BE101" s="41"/>
      <c r="BF101" s="41"/>
      <c r="BG101" s="41"/>
      <c r="BH101" s="41"/>
      <c r="BI101" s="41"/>
      <c r="BJ101" s="41"/>
      <c r="BK101" s="41"/>
      <c r="BL101" s="41"/>
      <c r="BM101" s="41"/>
      <c r="BN101" s="41"/>
      <c r="BR101" s="48"/>
      <c r="BS101" s="41"/>
      <c r="BT101" s="41"/>
      <c r="BU101" s="41"/>
      <c r="BV101" s="41"/>
      <c r="BW101" s="41"/>
      <c r="BX101" s="41"/>
      <c r="BY101" s="41"/>
      <c r="BZ101" s="41"/>
      <c r="CA101" s="41"/>
      <c r="CB101" s="41"/>
      <c r="CC101" s="41"/>
      <c r="CD101" s="41"/>
      <c r="CE101" s="41"/>
      <c r="CF101" s="41"/>
      <c r="CG101" s="41"/>
      <c r="CH101" s="41"/>
      <c r="CI101" s="41"/>
      <c r="CJ101" s="41"/>
      <c r="CK101" s="41"/>
    </row>
    <row r="103" spans="1:112" ht="39" x14ac:dyDescent="0.3">
      <c r="A103" s="30" t="s">
        <v>447</v>
      </c>
      <c r="B103" s="30" t="s">
        <v>452</v>
      </c>
      <c r="C103" s="30" t="s">
        <v>453</v>
      </c>
      <c r="D103" s="30" t="s">
        <v>454</v>
      </c>
      <c r="E103" s="30" t="s">
        <v>465</v>
      </c>
      <c r="F103" s="30" t="s">
        <v>466</v>
      </c>
      <c r="G103" s="67" t="s">
        <v>467</v>
      </c>
      <c r="H103" s="78" t="s">
        <v>511</v>
      </c>
      <c r="I103" s="78" t="s">
        <v>512</v>
      </c>
      <c r="J103" s="107" t="s">
        <v>838</v>
      </c>
      <c r="K103" s="78" t="s">
        <v>912</v>
      </c>
      <c r="L103" s="107" t="s">
        <v>953</v>
      </c>
      <c r="M103" s="78" t="s">
        <v>987</v>
      </c>
      <c r="N103" s="107" t="s">
        <v>988</v>
      </c>
      <c r="O103" s="78" t="s">
        <v>989</v>
      </c>
      <c r="P103" s="217" t="s">
        <v>995</v>
      </c>
      <c r="Q103" s="78" t="s">
        <v>990</v>
      </c>
      <c r="R103" s="78" t="s">
        <v>991</v>
      </c>
      <c r="S103" s="78" t="s">
        <v>992</v>
      </c>
      <c r="T103" s="78" t="s">
        <v>996</v>
      </c>
      <c r="U103" s="78" t="s">
        <v>994</v>
      </c>
      <c r="V103" s="107" t="s">
        <v>1497</v>
      </c>
      <c r="X103" s="30" t="s">
        <v>447</v>
      </c>
      <c r="Y103" s="30" t="s">
        <v>452</v>
      </c>
      <c r="Z103" s="30" t="s">
        <v>453</v>
      </c>
      <c r="AA103" s="30" t="s">
        <v>454</v>
      </c>
      <c r="AB103" s="30" t="s">
        <v>465</v>
      </c>
      <c r="AC103" s="30" t="s">
        <v>466</v>
      </c>
      <c r="AD103" s="67" t="s">
        <v>467</v>
      </c>
      <c r="AE103" s="78" t="s">
        <v>511</v>
      </c>
      <c r="AF103" s="78" t="s">
        <v>512</v>
      </c>
      <c r="AG103" s="107" t="s">
        <v>838</v>
      </c>
      <c r="AH103" s="78" t="s">
        <v>912</v>
      </c>
      <c r="AI103" s="107" t="s">
        <v>953</v>
      </c>
      <c r="AJ103" s="78" t="s">
        <v>987</v>
      </c>
      <c r="AK103" s="107" t="s">
        <v>988</v>
      </c>
      <c r="AL103" s="78" t="s">
        <v>989</v>
      </c>
      <c r="AM103" s="217" t="s">
        <v>995</v>
      </c>
      <c r="AN103" s="78" t="s">
        <v>990</v>
      </c>
      <c r="AO103" s="78" t="s">
        <v>991</v>
      </c>
      <c r="AP103" s="78" t="s">
        <v>992</v>
      </c>
      <c r="AQ103" s="78" t="s">
        <v>996</v>
      </c>
      <c r="AR103" s="78" t="s">
        <v>994</v>
      </c>
      <c r="AS103" s="107" t="s">
        <v>1497</v>
      </c>
      <c r="AU103" s="30" t="s">
        <v>447</v>
      </c>
      <c r="AV103" s="30" t="s">
        <v>452</v>
      </c>
      <c r="AW103" s="30" t="s">
        <v>453</v>
      </c>
      <c r="AX103" s="30" t="s">
        <v>454</v>
      </c>
      <c r="AY103" s="30" t="s">
        <v>465</v>
      </c>
      <c r="AZ103" s="30" t="s">
        <v>466</v>
      </c>
      <c r="BA103" s="67" t="s">
        <v>467</v>
      </c>
      <c r="BB103" s="78" t="s">
        <v>511</v>
      </c>
      <c r="BC103" s="78" t="s">
        <v>512</v>
      </c>
      <c r="BD103" s="107" t="s">
        <v>838</v>
      </c>
      <c r="BE103" s="78" t="s">
        <v>913</v>
      </c>
      <c r="BF103" s="107" t="s">
        <v>953</v>
      </c>
      <c r="BG103" s="78" t="s">
        <v>997</v>
      </c>
      <c r="BH103" s="107" t="s">
        <v>998</v>
      </c>
      <c r="BI103" s="78" t="s">
        <v>999</v>
      </c>
      <c r="BJ103" s="78" t="s">
        <v>1000</v>
      </c>
      <c r="BK103" s="78" t="s">
        <v>991</v>
      </c>
      <c r="BL103" s="78" t="s">
        <v>992</v>
      </c>
      <c r="BM103" s="78" t="s">
        <v>996</v>
      </c>
      <c r="BN103" s="78" t="s">
        <v>994</v>
      </c>
      <c r="BO103" s="107" t="s">
        <v>1497</v>
      </c>
      <c r="BR103" s="30" t="s">
        <v>447</v>
      </c>
      <c r="BS103" s="30" t="s">
        <v>452</v>
      </c>
      <c r="BT103" s="30" t="s">
        <v>453</v>
      </c>
      <c r="BU103" s="30" t="s">
        <v>454</v>
      </c>
      <c r="BV103" s="30" t="s">
        <v>465</v>
      </c>
      <c r="BW103" s="30" t="s">
        <v>466</v>
      </c>
      <c r="BX103" s="67" t="s">
        <v>467</v>
      </c>
      <c r="BY103" s="78" t="s">
        <v>511</v>
      </c>
      <c r="BZ103" s="78" t="s">
        <v>512</v>
      </c>
      <c r="CA103" s="107" t="s">
        <v>838</v>
      </c>
      <c r="CB103" s="78" t="s">
        <v>913</v>
      </c>
      <c r="CC103" s="107" t="s">
        <v>953</v>
      </c>
      <c r="CD103" s="78" t="s">
        <v>997</v>
      </c>
      <c r="CE103" s="107" t="s">
        <v>998</v>
      </c>
      <c r="CF103" s="217" t="s">
        <v>995</v>
      </c>
      <c r="CG103" s="78" t="s">
        <v>1000</v>
      </c>
      <c r="CH103" s="78" t="s">
        <v>991</v>
      </c>
      <c r="CI103" s="78" t="s">
        <v>992</v>
      </c>
      <c r="CJ103" s="78" t="s">
        <v>996</v>
      </c>
      <c r="CK103" s="78" t="s">
        <v>994</v>
      </c>
      <c r="CL103" s="107" t="s">
        <v>1497</v>
      </c>
    </row>
    <row r="104" spans="1:112" x14ac:dyDescent="0.3">
      <c r="A104" s="1" t="s">
        <v>205</v>
      </c>
      <c r="B104" s="198"/>
      <c r="C104" s="198"/>
      <c r="D104" s="198"/>
      <c r="E104" s="198"/>
      <c r="F104" s="198"/>
      <c r="G104" s="199" t="s">
        <v>507</v>
      </c>
      <c r="H104" s="199" t="s">
        <v>507</v>
      </c>
      <c r="I104" s="199">
        <v>0</v>
      </c>
      <c r="J104" s="199">
        <v>0</v>
      </c>
      <c r="K104" s="199">
        <v>0</v>
      </c>
      <c r="L104" s="199">
        <v>0</v>
      </c>
      <c r="M104" s="199">
        <v>0</v>
      </c>
      <c r="N104" s="199">
        <v>0</v>
      </c>
      <c r="O104" s="199">
        <v>0</v>
      </c>
      <c r="P104" s="199">
        <v>0</v>
      </c>
      <c r="Q104" s="199">
        <v>0</v>
      </c>
      <c r="R104" s="199">
        <v>0</v>
      </c>
      <c r="S104" s="199">
        <v>0</v>
      </c>
      <c r="T104" s="199">
        <v>0</v>
      </c>
      <c r="U104" s="199">
        <v>0</v>
      </c>
      <c r="V104" s="307">
        <f>(V73/U73)-1</f>
        <v>1</v>
      </c>
      <c r="X104" s="309" t="s">
        <v>205</v>
      </c>
      <c r="Y104" s="200"/>
      <c r="Z104" s="200"/>
      <c r="AA104" s="200"/>
      <c r="AB104" s="200"/>
      <c r="AC104" s="200"/>
      <c r="AD104" s="31" t="s">
        <v>507</v>
      </c>
      <c r="AE104" s="31" t="s">
        <v>507</v>
      </c>
      <c r="AF104" s="31">
        <v>0</v>
      </c>
      <c r="AG104" s="31">
        <v>0</v>
      </c>
      <c r="AH104" s="31">
        <v>0</v>
      </c>
      <c r="AI104" s="31">
        <v>0</v>
      </c>
      <c r="AJ104" s="31">
        <v>0</v>
      </c>
      <c r="AK104" s="31">
        <v>0</v>
      </c>
      <c r="AL104" s="31">
        <v>0</v>
      </c>
      <c r="AM104" s="31">
        <v>0</v>
      </c>
      <c r="AN104" s="31">
        <v>0</v>
      </c>
      <c r="AO104" s="31">
        <v>0</v>
      </c>
      <c r="AP104" s="31">
        <v>0</v>
      </c>
      <c r="AQ104" s="31">
        <v>0</v>
      </c>
      <c r="AR104" s="199">
        <v>0</v>
      </c>
      <c r="AS104" s="307">
        <f>(AS73/AR73)-1</f>
        <v>0</v>
      </c>
      <c r="AU104" s="309" t="s">
        <v>205</v>
      </c>
      <c r="AV104" s="198"/>
      <c r="AW104" s="198"/>
      <c r="AX104" s="198"/>
      <c r="AY104" s="198"/>
      <c r="AZ104" s="198"/>
      <c r="BA104" s="199" t="s">
        <v>507</v>
      </c>
      <c r="BB104" s="199" t="s">
        <v>507</v>
      </c>
      <c r="BC104" s="199">
        <v>0.25</v>
      </c>
      <c r="BD104" s="406" t="s">
        <v>840</v>
      </c>
      <c r="BE104" s="199">
        <v>-0.19999999999999996</v>
      </c>
      <c r="BF104" s="406" t="s">
        <v>840</v>
      </c>
      <c r="BG104" s="199">
        <v>0</v>
      </c>
      <c r="BH104" s="406" t="s">
        <v>840</v>
      </c>
      <c r="BI104" s="199">
        <v>0</v>
      </c>
      <c r="BJ104" s="199">
        <v>0.25</v>
      </c>
      <c r="BK104" s="199">
        <v>-4.0000000000000036E-2</v>
      </c>
      <c r="BL104" s="199">
        <v>0</v>
      </c>
      <c r="BM104" s="199">
        <v>0</v>
      </c>
      <c r="BN104" s="199">
        <v>1</v>
      </c>
      <c r="BO104" s="395" t="s">
        <v>840</v>
      </c>
      <c r="BR104" s="309" t="s">
        <v>205</v>
      </c>
      <c r="BS104" s="198"/>
      <c r="BT104" s="198"/>
      <c r="BU104" s="198"/>
      <c r="BV104" s="198"/>
      <c r="BW104" s="198"/>
      <c r="BX104" s="199" t="s">
        <v>507</v>
      </c>
      <c r="BY104" s="199" t="s">
        <v>507</v>
      </c>
      <c r="BZ104" s="199">
        <v>0.19999999999999996</v>
      </c>
      <c r="CA104" s="406" t="s">
        <v>840</v>
      </c>
      <c r="CB104" s="199">
        <v>-0.16666666666666663</v>
      </c>
      <c r="CC104" s="406" t="s">
        <v>840</v>
      </c>
      <c r="CD104" s="199">
        <v>0</v>
      </c>
      <c r="CE104" s="406" t="s">
        <v>840</v>
      </c>
      <c r="CF104" s="199">
        <v>0</v>
      </c>
      <c r="CG104" s="199">
        <v>0</v>
      </c>
      <c r="CH104" s="199">
        <v>0</v>
      </c>
      <c r="CI104" s="199">
        <v>0</v>
      </c>
      <c r="CJ104" s="199">
        <v>0</v>
      </c>
      <c r="CK104" s="199">
        <v>0</v>
      </c>
      <c r="CL104" s="395" t="s">
        <v>840</v>
      </c>
    </row>
    <row r="105" spans="1:112" x14ac:dyDescent="0.3">
      <c r="A105" s="1" t="s">
        <v>72</v>
      </c>
      <c r="B105" s="199">
        <v>0</v>
      </c>
      <c r="C105" s="199">
        <v>0</v>
      </c>
      <c r="D105" s="199">
        <v>0</v>
      </c>
      <c r="E105" s="199">
        <v>0</v>
      </c>
      <c r="F105" s="199" t="s">
        <v>507</v>
      </c>
      <c r="G105" s="199" t="s">
        <v>507</v>
      </c>
      <c r="H105" s="199">
        <v>0.5</v>
      </c>
      <c r="I105" s="199">
        <v>0.33333333333333326</v>
      </c>
      <c r="J105" s="199">
        <v>-0.5</v>
      </c>
      <c r="K105" s="199">
        <v>0</v>
      </c>
      <c r="L105" s="199" t="s">
        <v>507</v>
      </c>
      <c r="M105" s="199" t="s">
        <v>507</v>
      </c>
      <c r="N105" s="199">
        <v>0</v>
      </c>
      <c r="O105" s="199" t="s">
        <v>507</v>
      </c>
      <c r="P105" s="199" t="s">
        <v>507</v>
      </c>
      <c r="Q105" s="199" t="s">
        <v>507</v>
      </c>
      <c r="R105" s="199">
        <v>0.25</v>
      </c>
      <c r="S105" s="199">
        <v>0</v>
      </c>
      <c r="T105" s="199">
        <v>-0.19999999999999996</v>
      </c>
      <c r="U105" s="199">
        <v>0</v>
      </c>
      <c r="V105" s="307">
        <f>(V74/U74)-1</f>
        <v>0.5</v>
      </c>
      <c r="X105" s="309" t="s">
        <v>72</v>
      </c>
      <c r="Y105" s="31">
        <v>0</v>
      </c>
      <c r="Z105" s="31">
        <v>0</v>
      </c>
      <c r="AA105" s="31">
        <v>0</v>
      </c>
      <c r="AB105" s="31">
        <v>0</v>
      </c>
      <c r="AC105" s="31" t="s">
        <v>507</v>
      </c>
      <c r="AD105" s="31" t="s">
        <v>507</v>
      </c>
      <c r="AE105" s="31">
        <v>3.5714285714285809E-2</v>
      </c>
      <c r="AF105" s="31">
        <v>3.4482758620689724E-2</v>
      </c>
      <c r="AG105" s="31">
        <v>0</v>
      </c>
      <c r="AH105" s="31">
        <v>0</v>
      </c>
      <c r="AI105" s="31" t="s">
        <v>507</v>
      </c>
      <c r="AJ105" s="31" t="s">
        <v>507</v>
      </c>
      <c r="AK105" s="31">
        <v>-0.26666666666666672</v>
      </c>
      <c r="AL105" s="31" t="s">
        <v>507</v>
      </c>
      <c r="AM105" s="31" t="s">
        <v>507</v>
      </c>
      <c r="AN105" s="31" t="s">
        <v>507</v>
      </c>
      <c r="AO105" s="31">
        <v>0</v>
      </c>
      <c r="AP105" s="31">
        <v>0.5</v>
      </c>
      <c r="AQ105" s="31">
        <v>-0.33333333333333337</v>
      </c>
      <c r="AR105" s="199">
        <v>0</v>
      </c>
      <c r="AS105" s="307">
        <f>(AS74/AR74)-1</f>
        <v>1</v>
      </c>
      <c r="AU105" s="309" t="s">
        <v>72</v>
      </c>
      <c r="AV105" s="199">
        <v>0</v>
      </c>
      <c r="AW105" s="199">
        <v>0</v>
      </c>
      <c r="AX105" s="199">
        <v>0</v>
      </c>
      <c r="AY105" s="199">
        <v>0</v>
      </c>
      <c r="AZ105" s="199" t="s">
        <v>507</v>
      </c>
      <c r="BA105" s="199" t="s">
        <v>507</v>
      </c>
      <c r="BB105" s="199">
        <v>0.33333333333333326</v>
      </c>
      <c r="BC105" s="199">
        <v>0</v>
      </c>
      <c r="BD105" s="407"/>
      <c r="BE105" s="199">
        <v>0</v>
      </c>
      <c r="BF105" s="407"/>
      <c r="BG105" s="199">
        <v>0</v>
      </c>
      <c r="BH105" s="407"/>
      <c r="BI105" s="199" t="s">
        <v>507</v>
      </c>
      <c r="BJ105" s="199" t="s">
        <v>507</v>
      </c>
      <c r="BK105" s="199">
        <v>0.30000000000000004</v>
      </c>
      <c r="BL105" s="199">
        <v>-0.61538461538461542</v>
      </c>
      <c r="BM105" s="199">
        <v>1</v>
      </c>
      <c r="BN105" s="199">
        <v>-0.58333333333333326</v>
      </c>
      <c r="BO105" s="396"/>
      <c r="BR105" s="309" t="s">
        <v>72</v>
      </c>
      <c r="BS105" s="199">
        <v>0.25000000000000022</v>
      </c>
      <c r="BT105" s="199">
        <v>0.19999999999999996</v>
      </c>
      <c r="BU105" s="199">
        <v>0.26666666666666683</v>
      </c>
      <c r="BV105" s="199">
        <v>-0.21052631578947378</v>
      </c>
      <c r="BW105" s="199" t="s">
        <v>507</v>
      </c>
      <c r="BX105" s="199" t="s">
        <v>507</v>
      </c>
      <c r="BY105" s="199">
        <v>3</v>
      </c>
      <c r="BZ105" s="199">
        <v>-0.75</v>
      </c>
      <c r="CA105" s="407"/>
      <c r="CB105" s="199">
        <v>0</v>
      </c>
      <c r="CC105" s="407"/>
      <c r="CD105" s="199">
        <v>0</v>
      </c>
      <c r="CE105" s="407"/>
      <c r="CF105" s="199" t="s">
        <v>507</v>
      </c>
      <c r="CG105" s="199" t="s">
        <v>507</v>
      </c>
      <c r="CH105" s="199">
        <v>0.28205128205128216</v>
      </c>
      <c r="CI105" s="199">
        <v>-0.33333333333333404</v>
      </c>
      <c r="CJ105" s="199">
        <v>0.50000000000000155</v>
      </c>
      <c r="CK105" s="199">
        <v>-0.25</v>
      </c>
      <c r="CL105" s="396"/>
    </row>
    <row r="106" spans="1:112" x14ac:dyDescent="0.3">
      <c r="A106" s="3" t="s">
        <v>0</v>
      </c>
      <c r="B106" s="199">
        <v>0.17647058823529416</v>
      </c>
      <c r="C106" s="201" t="s">
        <v>507</v>
      </c>
      <c r="D106" s="201" t="s">
        <v>507</v>
      </c>
      <c r="E106" s="199">
        <v>0.64705882352941169</v>
      </c>
      <c r="F106" s="199">
        <v>7.1428571428571397E-2</v>
      </c>
      <c r="G106" s="199">
        <v>0.33333333333333326</v>
      </c>
      <c r="H106" s="199">
        <v>-0.20833333333333504</v>
      </c>
      <c r="I106" s="199">
        <v>-5.2631578947366364E-2</v>
      </c>
      <c r="J106" s="199">
        <v>0.33333333333333326</v>
      </c>
      <c r="K106" s="199">
        <v>-0.25</v>
      </c>
      <c r="L106" s="199" t="s">
        <v>507</v>
      </c>
      <c r="M106" s="199" t="s">
        <v>507</v>
      </c>
      <c r="N106" s="199">
        <v>0</v>
      </c>
      <c r="O106" s="199">
        <v>0</v>
      </c>
      <c r="P106" s="199">
        <v>0</v>
      </c>
      <c r="Q106" s="199">
        <v>0.3125</v>
      </c>
      <c r="R106" s="199">
        <v>-0.23809523809523814</v>
      </c>
      <c r="S106" s="199">
        <v>0</v>
      </c>
      <c r="T106" s="199">
        <v>-0.25</v>
      </c>
      <c r="U106" s="199">
        <v>0.33333333333333326</v>
      </c>
      <c r="V106" s="307"/>
      <c r="X106" s="310" t="s">
        <v>0</v>
      </c>
      <c r="Y106" s="31">
        <v>0.16666666666666674</v>
      </c>
      <c r="Z106" s="31" t="s">
        <v>507</v>
      </c>
      <c r="AA106" s="31" t="s">
        <v>507</v>
      </c>
      <c r="AB106" s="31">
        <v>-0.7</v>
      </c>
      <c r="AC106" s="31">
        <v>2.3333333333333335</v>
      </c>
      <c r="AD106" s="31">
        <v>1</v>
      </c>
      <c r="AE106" s="31">
        <v>-0.25</v>
      </c>
      <c r="AF106" s="31">
        <v>0</v>
      </c>
      <c r="AG106" s="31">
        <v>-0.33333333333333337</v>
      </c>
      <c r="AH106" s="31">
        <v>1</v>
      </c>
      <c r="AI106" s="31">
        <v>0</v>
      </c>
      <c r="AJ106" s="31">
        <v>0</v>
      </c>
      <c r="AK106" s="31">
        <v>0</v>
      </c>
      <c r="AL106" s="31">
        <v>0</v>
      </c>
      <c r="AM106" s="31">
        <v>0</v>
      </c>
      <c r="AN106" s="31">
        <v>0</v>
      </c>
      <c r="AO106" s="31">
        <v>0</v>
      </c>
      <c r="AP106" s="31">
        <v>0</v>
      </c>
      <c r="AQ106" s="31">
        <v>0</v>
      </c>
      <c r="AR106" s="199">
        <v>-0.25</v>
      </c>
      <c r="AS106" s="307"/>
      <c r="AU106" s="310" t="s">
        <v>0</v>
      </c>
      <c r="AV106" s="199">
        <v>0.11111111111111116</v>
      </c>
      <c r="AW106" s="201" t="s">
        <v>507</v>
      </c>
      <c r="AX106" s="201" t="s">
        <v>507</v>
      </c>
      <c r="AY106" s="199">
        <v>0.19999999999999996</v>
      </c>
      <c r="AZ106" s="199">
        <v>-0.33333333333333337</v>
      </c>
      <c r="BA106" s="199">
        <v>-0.375</v>
      </c>
      <c r="BB106" s="199">
        <v>1</v>
      </c>
      <c r="BC106" s="199">
        <v>0</v>
      </c>
      <c r="BD106" s="407"/>
      <c r="BE106" s="199">
        <v>-0.19999999999999996</v>
      </c>
      <c r="BF106" s="407"/>
      <c r="BG106" s="199">
        <v>0</v>
      </c>
      <c r="BH106" s="407"/>
      <c r="BI106" s="199">
        <v>0.25</v>
      </c>
      <c r="BJ106" s="199">
        <v>0.19999999999999996</v>
      </c>
      <c r="BK106" s="199">
        <v>0.33333333333333326</v>
      </c>
      <c r="BL106" s="199">
        <v>-0.5</v>
      </c>
      <c r="BM106" s="199">
        <v>0.5</v>
      </c>
      <c r="BN106" s="199">
        <v>-0.5</v>
      </c>
      <c r="BO106" s="396"/>
      <c r="BR106" s="310" t="s">
        <v>0</v>
      </c>
      <c r="BS106" s="199">
        <v>6.0606060606060552E-2</v>
      </c>
      <c r="BT106" s="201" t="s">
        <v>507</v>
      </c>
      <c r="BU106" s="201" t="s">
        <v>507</v>
      </c>
      <c r="BV106" s="199">
        <v>-0.4</v>
      </c>
      <c r="BW106" s="199">
        <v>0.66666666666666674</v>
      </c>
      <c r="BX106" s="199">
        <v>0</v>
      </c>
      <c r="BY106" s="199">
        <v>0</v>
      </c>
      <c r="BZ106" s="199">
        <v>0.19999999999999996</v>
      </c>
      <c r="CA106" s="407"/>
      <c r="CB106" s="199">
        <v>0</v>
      </c>
      <c r="CC106" s="407"/>
      <c r="CD106" s="199">
        <v>-0.5</v>
      </c>
      <c r="CE106" s="407"/>
      <c r="CF106" s="199">
        <v>1</v>
      </c>
      <c r="CG106" s="199">
        <v>-0.5</v>
      </c>
      <c r="CH106" s="199">
        <v>0.33333333333333326</v>
      </c>
      <c r="CI106" s="199">
        <v>4.4408920985006262E-16</v>
      </c>
      <c r="CJ106" s="199">
        <v>0.99999999999999889</v>
      </c>
      <c r="CK106" s="199">
        <v>0</v>
      </c>
      <c r="CL106" s="396"/>
    </row>
    <row r="107" spans="1:112" x14ac:dyDescent="0.3">
      <c r="A107" s="3" t="s">
        <v>79</v>
      </c>
      <c r="B107" s="199" t="s">
        <v>507</v>
      </c>
      <c r="C107" s="201" t="s">
        <v>507</v>
      </c>
      <c r="D107" s="201" t="s">
        <v>507</v>
      </c>
      <c r="E107" s="199" t="s">
        <v>507</v>
      </c>
      <c r="F107" s="199">
        <v>0</v>
      </c>
      <c r="G107" s="199">
        <v>0</v>
      </c>
      <c r="H107" s="199" t="s">
        <v>507</v>
      </c>
      <c r="I107" s="199" t="s">
        <v>507</v>
      </c>
      <c r="J107" s="199" t="s">
        <v>507</v>
      </c>
      <c r="K107" s="199" t="s">
        <v>507</v>
      </c>
      <c r="L107" s="199">
        <v>0</v>
      </c>
      <c r="M107" s="199">
        <v>0.5</v>
      </c>
      <c r="N107" s="199">
        <v>0.16666666666666674</v>
      </c>
      <c r="O107" s="199">
        <v>-3.5714285714285698E-2</v>
      </c>
      <c r="P107" s="199">
        <v>0.125</v>
      </c>
      <c r="Q107" s="199">
        <v>-0.40740740740740744</v>
      </c>
      <c r="R107" s="199">
        <v>0.75</v>
      </c>
      <c r="S107" s="199">
        <v>-0.4285714285714286</v>
      </c>
      <c r="T107" s="199">
        <v>0.5</v>
      </c>
      <c r="U107" s="199">
        <v>0</v>
      </c>
      <c r="V107" s="307"/>
      <c r="X107" s="310" t="s">
        <v>79</v>
      </c>
      <c r="Y107" s="31" t="s">
        <v>507</v>
      </c>
      <c r="Z107" s="31" t="s">
        <v>507</v>
      </c>
      <c r="AA107" s="31" t="s">
        <v>507</v>
      </c>
      <c r="AB107" s="31" t="s">
        <v>507</v>
      </c>
      <c r="AC107" s="31">
        <v>0</v>
      </c>
      <c r="AD107" s="31">
        <v>0</v>
      </c>
      <c r="AE107" s="31" t="s">
        <v>507</v>
      </c>
      <c r="AF107" s="31" t="s">
        <v>507</v>
      </c>
      <c r="AG107" s="31" t="s">
        <v>507</v>
      </c>
      <c r="AH107" s="31" t="s">
        <v>507</v>
      </c>
      <c r="AI107" s="31">
        <v>4.3478260869565188E-2</v>
      </c>
      <c r="AJ107" s="31">
        <v>-0.16666666666666663</v>
      </c>
      <c r="AK107" s="31">
        <v>-5.0000000000000044E-2</v>
      </c>
      <c r="AL107" s="31">
        <v>-0.10526315789473684</v>
      </c>
      <c r="AM107" s="31">
        <v>-0.15000000000000002</v>
      </c>
      <c r="AN107" s="31">
        <v>0.52941176470588225</v>
      </c>
      <c r="AO107" s="31">
        <v>-0.26923076923076927</v>
      </c>
      <c r="AP107" s="31">
        <v>5.2631578947368363E-2</v>
      </c>
      <c r="AQ107" s="31">
        <v>-0.15000000000000002</v>
      </c>
      <c r="AR107" s="199">
        <v>0</v>
      </c>
      <c r="AS107" s="307"/>
      <c r="AU107" s="310" t="s">
        <v>79</v>
      </c>
      <c r="AV107" s="199" t="s">
        <v>507</v>
      </c>
      <c r="AW107" s="201" t="s">
        <v>507</v>
      </c>
      <c r="AX107" s="201" t="s">
        <v>507</v>
      </c>
      <c r="AY107" s="199" t="s">
        <v>507</v>
      </c>
      <c r="AZ107" s="199">
        <v>0</v>
      </c>
      <c r="BA107" s="199">
        <v>0</v>
      </c>
      <c r="BB107" s="199" t="s">
        <v>507</v>
      </c>
      <c r="BC107" s="199" t="s">
        <v>507</v>
      </c>
      <c r="BD107" s="407"/>
      <c r="BE107" s="199" t="s">
        <v>507</v>
      </c>
      <c r="BF107" s="407"/>
      <c r="BG107" s="199">
        <v>0.11363636363636354</v>
      </c>
      <c r="BH107" s="407"/>
      <c r="BI107" s="199">
        <v>-0.18367346938775508</v>
      </c>
      <c r="BJ107" s="199">
        <v>0.25</v>
      </c>
      <c r="BK107" s="199">
        <v>-0.19999999999999996</v>
      </c>
      <c r="BL107" s="199">
        <v>0</v>
      </c>
      <c r="BM107" s="199">
        <v>-0.375</v>
      </c>
      <c r="BN107" s="199">
        <v>-0.2857142857142857</v>
      </c>
      <c r="BO107" s="396"/>
      <c r="BR107" s="310" t="s">
        <v>79</v>
      </c>
      <c r="BS107" s="199" t="s">
        <v>507</v>
      </c>
      <c r="BT107" s="201" t="s">
        <v>507</v>
      </c>
      <c r="BU107" s="201" t="s">
        <v>507</v>
      </c>
      <c r="BV107" s="199" t="s">
        <v>507</v>
      </c>
      <c r="BW107" s="199">
        <v>-0.11199999999999999</v>
      </c>
      <c r="BX107" s="199">
        <v>0.14114114114114118</v>
      </c>
      <c r="BY107" s="199" t="s">
        <v>507</v>
      </c>
      <c r="BZ107" s="199" t="s">
        <v>507</v>
      </c>
      <c r="CA107" s="407"/>
      <c r="CB107" s="199" t="s">
        <v>507</v>
      </c>
      <c r="CC107" s="407"/>
      <c r="CD107" s="199">
        <v>-0.22219341457091013</v>
      </c>
      <c r="CE107" s="407"/>
      <c r="CF107" s="199">
        <v>0</v>
      </c>
      <c r="CG107" s="199">
        <v>-0.5</v>
      </c>
      <c r="CH107" s="199">
        <v>0.39999999999999991</v>
      </c>
      <c r="CI107" s="199">
        <v>0</v>
      </c>
      <c r="CJ107" s="199">
        <v>-0.52380952380952384</v>
      </c>
      <c r="CK107" s="199">
        <v>-0.58847736625514413</v>
      </c>
      <c r="CL107" s="396"/>
    </row>
    <row r="108" spans="1:112" x14ac:dyDescent="0.3">
      <c r="A108" s="3" t="s">
        <v>818</v>
      </c>
      <c r="B108" s="199"/>
      <c r="C108" s="201"/>
      <c r="D108" s="201"/>
      <c r="E108" s="199"/>
      <c r="F108" s="199"/>
      <c r="G108" s="199"/>
      <c r="H108" s="199"/>
      <c r="I108" s="199"/>
      <c r="J108" s="199"/>
      <c r="K108" s="199"/>
      <c r="L108" s="199"/>
      <c r="M108" s="199"/>
      <c r="N108" s="199"/>
      <c r="O108" s="199" t="s">
        <v>507</v>
      </c>
      <c r="P108" s="199" t="s">
        <v>507</v>
      </c>
      <c r="Q108" s="199" t="s">
        <v>507</v>
      </c>
      <c r="R108" s="199" t="s">
        <v>507</v>
      </c>
      <c r="S108" s="199" t="s">
        <v>507</v>
      </c>
      <c r="T108" s="199" t="s">
        <v>507</v>
      </c>
      <c r="U108" s="199" t="s">
        <v>507</v>
      </c>
      <c r="V108" s="307"/>
      <c r="X108" s="309" t="s">
        <v>818</v>
      </c>
      <c r="Y108" s="31"/>
      <c r="Z108" s="31"/>
      <c r="AA108" s="31"/>
      <c r="AB108" s="31"/>
      <c r="AC108" s="31"/>
      <c r="AD108" s="31"/>
      <c r="AE108" s="31"/>
      <c r="AF108" s="31"/>
      <c r="AG108" s="31"/>
      <c r="AH108" s="31"/>
      <c r="AI108" s="31"/>
      <c r="AJ108" s="31"/>
      <c r="AK108" s="31"/>
      <c r="AL108" s="31" t="s">
        <v>507</v>
      </c>
      <c r="AM108" s="31" t="s">
        <v>507</v>
      </c>
      <c r="AN108" s="31" t="s">
        <v>507</v>
      </c>
      <c r="AO108" s="31" t="s">
        <v>507</v>
      </c>
      <c r="AP108" s="31" t="s">
        <v>507</v>
      </c>
      <c r="AQ108" s="31" t="s">
        <v>507</v>
      </c>
      <c r="AR108" s="199" t="s">
        <v>507</v>
      </c>
      <c r="AS108" s="307"/>
      <c r="AU108" s="310" t="s">
        <v>818</v>
      </c>
      <c r="AV108" s="199"/>
      <c r="AW108" s="201"/>
      <c r="AX108" s="201"/>
      <c r="AY108" s="199"/>
      <c r="AZ108" s="199"/>
      <c r="BA108" s="199"/>
      <c r="BB108" s="199"/>
      <c r="BC108" s="199"/>
      <c r="BD108" s="407"/>
      <c r="BE108" s="199"/>
      <c r="BF108" s="407"/>
      <c r="BG108" s="199"/>
      <c r="BH108" s="407"/>
      <c r="BI108" s="199" t="s">
        <v>507</v>
      </c>
      <c r="BJ108" s="199" t="s">
        <v>507</v>
      </c>
      <c r="BK108" s="199" t="s">
        <v>507</v>
      </c>
      <c r="BL108" s="199" t="s">
        <v>507</v>
      </c>
      <c r="BM108" s="199" t="s">
        <v>507</v>
      </c>
      <c r="BN108" s="199" t="s">
        <v>507</v>
      </c>
      <c r="BO108" s="396"/>
      <c r="BR108" s="310" t="s">
        <v>818</v>
      </c>
      <c r="BS108" s="199"/>
      <c r="BT108" s="201"/>
      <c r="BU108" s="201"/>
      <c r="BV108" s="199"/>
      <c r="BW108" s="199"/>
      <c r="BX108" s="199"/>
      <c r="BY108" s="199"/>
      <c r="BZ108" s="199"/>
      <c r="CA108" s="407"/>
      <c r="CB108" s="199"/>
      <c r="CC108" s="407"/>
      <c r="CD108" s="199"/>
      <c r="CE108" s="407"/>
      <c r="CF108" s="199" t="s">
        <v>507</v>
      </c>
      <c r="CG108" s="199" t="s">
        <v>507</v>
      </c>
      <c r="CH108" s="199" t="s">
        <v>507</v>
      </c>
      <c r="CI108" s="199" t="s">
        <v>507</v>
      </c>
      <c r="CJ108" s="199" t="s">
        <v>507</v>
      </c>
      <c r="CK108" s="199" t="s">
        <v>507</v>
      </c>
      <c r="CL108" s="396"/>
    </row>
    <row r="109" spans="1:112" x14ac:dyDescent="0.3">
      <c r="A109" s="3" t="s">
        <v>164</v>
      </c>
      <c r="B109" s="199"/>
      <c r="C109" s="201"/>
      <c r="D109" s="201"/>
      <c r="E109" s="199"/>
      <c r="F109" s="199"/>
      <c r="G109" s="199"/>
      <c r="H109" s="199"/>
      <c r="I109" s="199"/>
      <c r="J109" s="199"/>
      <c r="K109" s="199"/>
      <c r="L109" s="199"/>
      <c r="M109" s="199" t="s">
        <v>507</v>
      </c>
      <c r="N109" s="199" t="s">
        <v>507</v>
      </c>
      <c r="O109" s="199" t="s">
        <v>507</v>
      </c>
      <c r="P109" s="199" t="s">
        <v>507</v>
      </c>
      <c r="Q109" s="199" t="s">
        <v>507</v>
      </c>
      <c r="R109" s="199" t="s">
        <v>507</v>
      </c>
      <c r="S109" s="199" t="s">
        <v>507</v>
      </c>
      <c r="T109" s="199">
        <v>0</v>
      </c>
      <c r="U109" s="199">
        <v>0</v>
      </c>
      <c r="V109" s="307"/>
      <c r="X109" s="310" t="s">
        <v>164</v>
      </c>
      <c r="Y109" s="31"/>
      <c r="Z109" s="31"/>
      <c r="AA109" s="31"/>
      <c r="AB109" s="31"/>
      <c r="AC109" s="31"/>
      <c r="AD109" s="31"/>
      <c r="AE109" s="31"/>
      <c r="AF109" s="31"/>
      <c r="AG109" s="31"/>
      <c r="AH109" s="31"/>
      <c r="AI109" s="31"/>
      <c r="AJ109" s="31" t="s">
        <v>507</v>
      </c>
      <c r="AK109" s="31" t="s">
        <v>507</v>
      </c>
      <c r="AL109" s="31" t="s">
        <v>507</v>
      </c>
      <c r="AM109" s="31" t="s">
        <v>507</v>
      </c>
      <c r="AN109" s="31" t="s">
        <v>507</v>
      </c>
      <c r="AO109" s="31" t="s">
        <v>507</v>
      </c>
      <c r="AP109" s="31" t="s">
        <v>507</v>
      </c>
      <c r="AQ109" s="31">
        <v>0</v>
      </c>
      <c r="AR109" s="199">
        <v>-0.29166666666666663</v>
      </c>
      <c r="AS109" s="307"/>
      <c r="AU109" s="310" t="s">
        <v>164</v>
      </c>
      <c r="AV109" s="199"/>
      <c r="AW109" s="201"/>
      <c r="AX109" s="201"/>
      <c r="AY109" s="199"/>
      <c r="AZ109" s="199"/>
      <c r="BA109" s="199"/>
      <c r="BB109" s="199"/>
      <c r="BC109" s="199"/>
      <c r="BD109" s="407"/>
      <c r="BE109" s="199"/>
      <c r="BF109" s="407"/>
      <c r="BG109" s="199" t="s">
        <v>507</v>
      </c>
      <c r="BH109" s="407"/>
      <c r="BI109" s="199" t="s">
        <v>507</v>
      </c>
      <c r="BJ109" s="199" t="s">
        <v>507</v>
      </c>
      <c r="BK109" s="199" t="s">
        <v>507</v>
      </c>
      <c r="BL109" s="199" t="s">
        <v>507</v>
      </c>
      <c r="BM109" s="199">
        <v>0</v>
      </c>
      <c r="BN109" s="199">
        <v>0.25</v>
      </c>
      <c r="BO109" s="396"/>
      <c r="BR109" s="310" t="s">
        <v>164</v>
      </c>
      <c r="BS109" s="199"/>
      <c r="BT109" s="201"/>
      <c r="BU109" s="201"/>
      <c r="BV109" s="199"/>
      <c r="BW109" s="199"/>
      <c r="BX109" s="199"/>
      <c r="BY109" s="199"/>
      <c r="BZ109" s="199"/>
      <c r="CA109" s="407"/>
      <c r="CB109" s="199"/>
      <c r="CC109" s="407"/>
      <c r="CD109" s="199" t="s">
        <v>507</v>
      </c>
      <c r="CE109" s="407"/>
      <c r="CF109" s="199" t="s">
        <v>507</v>
      </c>
      <c r="CG109" s="199" t="s">
        <v>507</v>
      </c>
      <c r="CH109" s="199" t="s">
        <v>507</v>
      </c>
      <c r="CI109" s="199" t="s">
        <v>507</v>
      </c>
      <c r="CJ109" s="199">
        <v>0</v>
      </c>
      <c r="CK109" s="199">
        <v>0</v>
      </c>
      <c r="CL109" s="396"/>
    </row>
    <row r="110" spans="1:112" x14ac:dyDescent="0.3">
      <c r="A110" s="3" t="s">
        <v>153</v>
      </c>
      <c r="B110" s="199"/>
      <c r="C110" s="201"/>
      <c r="D110" s="201"/>
      <c r="E110" s="199"/>
      <c r="F110" s="199"/>
      <c r="G110" s="199"/>
      <c r="H110" s="199"/>
      <c r="I110" s="199"/>
      <c r="J110" s="199"/>
      <c r="K110" s="199" t="s">
        <v>507</v>
      </c>
      <c r="L110" s="199" t="s">
        <v>507</v>
      </c>
      <c r="M110" s="199" t="s">
        <v>507</v>
      </c>
      <c r="N110" s="199" t="s">
        <v>507</v>
      </c>
      <c r="O110" s="199" t="s">
        <v>507</v>
      </c>
      <c r="P110" s="199">
        <v>0.5</v>
      </c>
      <c r="Q110" s="199">
        <v>1.5641000000000003</v>
      </c>
      <c r="R110" s="199" t="s">
        <v>507</v>
      </c>
      <c r="S110" s="199" t="s">
        <v>507</v>
      </c>
      <c r="T110" s="199" t="s">
        <v>507</v>
      </c>
      <c r="U110" s="199">
        <v>0</v>
      </c>
      <c r="V110" s="307"/>
      <c r="X110" s="309" t="s">
        <v>153</v>
      </c>
      <c r="Y110" s="31"/>
      <c r="Z110" s="31"/>
      <c r="AA110" s="31"/>
      <c r="AB110" s="31"/>
      <c r="AC110" s="31"/>
      <c r="AD110" s="31"/>
      <c r="AE110" s="31"/>
      <c r="AF110" s="31"/>
      <c r="AG110" s="31"/>
      <c r="AH110" s="31" t="s">
        <v>507</v>
      </c>
      <c r="AI110" s="31" t="s">
        <v>507</v>
      </c>
      <c r="AJ110" s="31" t="s">
        <v>507</v>
      </c>
      <c r="AK110" s="31" t="s">
        <v>507</v>
      </c>
      <c r="AL110" s="31" t="s">
        <v>507</v>
      </c>
      <c r="AM110" s="31">
        <v>-0.25</v>
      </c>
      <c r="AN110" s="31">
        <v>0.11111111111111116</v>
      </c>
      <c r="AO110" s="31" t="s">
        <v>507</v>
      </c>
      <c r="AP110" s="31" t="s">
        <v>507</v>
      </c>
      <c r="AQ110" s="31" t="s">
        <v>507</v>
      </c>
      <c r="AR110" s="199">
        <v>0.76470588235294112</v>
      </c>
      <c r="AS110" s="307"/>
      <c r="AU110" s="310" t="s">
        <v>153</v>
      </c>
      <c r="AV110" s="199"/>
      <c r="AW110" s="201"/>
      <c r="AX110" s="201"/>
      <c r="AY110" s="199"/>
      <c r="AZ110" s="199"/>
      <c r="BA110" s="199"/>
      <c r="BB110" s="199"/>
      <c r="BC110" s="199"/>
      <c r="BD110" s="407"/>
      <c r="BE110" s="199" t="s">
        <v>507</v>
      </c>
      <c r="BF110" s="407"/>
      <c r="BG110" s="199">
        <v>0.19999999999999996</v>
      </c>
      <c r="BH110" s="407"/>
      <c r="BI110" s="199">
        <v>-0.3041666666666667</v>
      </c>
      <c r="BJ110" s="199">
        <v>0.49700598802395213</v>
      </c>
      <c r="BK110" s="199" t="s">
        <v>507</v>
      </c>
      <c r="BL110" s="199" t="s">
        <v>507</v>
      </c>
      <c r="BM110" s="199" t="s">
        <v>507</v>
      </c>
      <c r="BN110" s="199" t="s">
        <v>507</v>
      </c>
      <c r="BO110" s="396"/>
      <c r="BR110" s="310" t="s">
        <v>153</v>
      </c>
      <c r="BS110" s="199"/>
      <c r="BT110" s="201"/>
      <c r="BU110" s="201"/>
      <c r="BV110" s="199"/>
      <c r="BW110" s="199"/>
      <c r="BX110" s="199"/>
      <c r="BY110" s="199"/>
      <c r="BZ110" s="199"/>
      <c r="CA110" s="407"/>
      <c r="CB110" s="199" t="s">
        <v>507</v>
      </c>
      <c r="CC110" s="407"/>
      <c r="CD110" s="199">
        <v>6.5</v>
      </c>
      <c r="CE110" s="407"/>
      <c r="CF110" s="199">
        <v>-0.85333333333333328</v>
      </c>
      <c r="CG110" s="199">
        <v>-9.090909090909105E-2</v>
      </c>
      <c r="CH110" s="199" t="s">
        <v>507</v>
      </c>
      <c r="CI110" s="199" t="s">
        <v>507</v>
      </c>
      <c r="CJ110" s="199" t="s">
        <v>507</v>
      </c>
      <c r="CK110" s="199">
        <v>0</v>
      </c>
      <c r="CL110" s="396"/>
    </row>
    <row r="111" spans="1:112" x14ac:dyDescent="0.3">
      <c r="A111" s="1" t="s">
        <v>201</v>
      </c>
      <c r="B111" s="199"/>
      <c r="C111" s="201"/>
      <c r="D111" s="201"/>
      <c r="E111" s="199"/>
      <c r="F111" s="199"/>
      <c r="G111" s="199"/>
      <c r="H111" s="199"/>
      <c r="I111" s="199"/>
      <c r="J111" s="199"/>
      <c r="K111" s="199"/>
      <c r="L111" s="199"/>
      <c r="M111" s="199"/>
      <c r="N111" s="199"/>
      <c r="O111" s="199"/>
      <c r="P111" s="199"/>
      <c r="Q111" s="199"/>
      <c r="R111" s="199"/>
      <c r="S111" s="199"/>
      <c r="T111" s="199"/>
      <c r="U111" s="199" t="s">
        <v>507</v>
      </c>
      <c r="V111" s="307"/>
      <c r="X111" s="309" t="s">
        <v>201</v>
      </c>
      <c r="Y111" s="199"/>
      <c r="Z111" s="201"/>
      <c r="AA111" s="201"/>
      <c r="AB111" s="199"/>
      <c r="AC111" s="199"/>
      <c r="AD111" s="199"/>
      <c r="AE111" s="199"/>
      <c r="AF111" s="199"/>
      <c r="AG111" s="199"/>
      <c r="AH111" s="199"/>
      <c r="AI111" s="199"/>
      <c r="AJ111" s="199"/>
      <c r="AK111" s="199"/>
      <c r="AL111" s="199"/>
      <c r="AM111" s="199"/>
      <c r="AN111" s="199"/>
      <c r="AO111" s="199"/>
      <c r="AP111" s="199"/>
      <c r="AQ111" s="199"/>
      <c r="AR111" s="199" t="s">
        <v>507</v>
      </c>
      <c r="AS111" s="307"/>
      <c r="AU111" s="309" t="s">
        <v>201</v>
      </c>
      <c r="AV111" s="199"/>
      <c r="AW111" s="201"/>
      <c r="AX111" s="201"/>
      <c r="AY111" s="199"/>
      <c r="AZ111" s="199"/>
      <c r="BA111" s="199"/>
      <c r="BB111" s="199"/>
      <c r="BC111" s="199"/>
      <c r="BD111" s="407"/>
      <c r="BE111" s="199"/>
      <c r="BF111" s="407"/>
      <c r="BG111" s="199"/>
      <c r="BH111" s="407"/>
      <c r="BI111" s="199"/>
      <c r="BJ111" s="199"/>
      <c r="BK111" s="199"/>
      <c r="BL111" s="199"/>
      <c r="BM111" s="199"/>
      <c r="BN111" s="199" t="s">
        <v>507</v>
      </c>
      <c r="BO111" s="396"/>
      <c r="BR111" s="309" t="s">
        <v>201</v>
      </c>
      <c r="BS111" s="31"/>
      <c r="BT111" s="31"/>
      <c r="BU111" s="31"/>
      <c r="BV111" s="31"/>
      <c r="BW111" s="31"/>
      <c r="BX111" s="31"/>
      <c r="BY111" s="31"/>
      <c r="BZ111" s="31"/>
      <c r="CA111" s="407"/>
      <c r="CB111" s="31"/>
      <c r="CC111" s="407"/>
      <c r="CD111" s="31"/>
      <c r="CE111" s="407"/>
      <c r="CF111" s="31"/>
      <c r="CG111" s="31"/>
      <c r="CH111" s="31"/>
      <c r="CI111" s="31"/>
      <c r="CJ111" s="31"/>
      <c r="CK111" s="199" t="s">
        <v>507</v>
      </c>
      <c r="CL111" s="396"/>
      <c r="CP111" s="31"/>
      <c r="CQ111" s="31"/>
      <c r="CR111" s="31"/>
      <c r="CS111" s="31"/>
      <c r="CT111" s="31"/>
      <c r="CU111" s="31"/>
      <c r="CV111" s="31"/>
      <c r="CW111" s="31"/>
      <c r="CX111" s="31"/>
      <c r="CY111" s="31"/>
      <c r="CZ111" s="31"/>
      <c r="DA111" s="31"/>
      <c r="DB111" s="31"/>
      <c r="DC111" s="31"/>
      <c r="DD111" s="31"/>
      <c r="DE111" s="31"/>
      <c r="DF111" s="31"/>
      <c r="DG111" s="31"/>
      <c r="DH111" s="31"/>
    </row>
    <row r="112" spans="1:112" x14ac:dyDescent="0.3">
      <c r="A112" s="1" t="s">
        <v>80</v>
      </c>
      <c r="B112" s="199">
        <v>0</v>
      </c>
      <c r="C112" s="199">
        <v>0</v>
      </c>
      <c r="D112" s="199">
        <v>-0.66666666666666674</v>
      </c>
      <c r="E112" s="199">
        <v>2</v>
      </c>
      <c r="F112" s="199">
        <v>0</v>
      </c>
      <c r="G112" s="199" t="s">
        <v>507</v>
      </c>
      <c r="H112" s="199" t="s">
        <v>507</v>
      </c>
      <c r="I112" s="199" t="s">
        <v>507</v>
      </c>
      <c r="J112" s="199">
        <v>0.5</v>
      </c>
      <c r="K112" s="199">
        <v>0</v>
      </c>
      <c r="L112" s="199" t="s">
        <v>507</v>
      </c>
      <c r="M112" s="199" t="s">
        <v>507</v>
      </c>
      <c r="N112" s="199" t="s">
        <v>507</v>
      </c>
      <c r="O112" s="199" t="s">
        <v>507</v>
      </c>
      <c r="P112" s="199" t="s">
        <v>507</v>
      </c>
      <c r="Q112" s="199" t="s">
        <v>507</v>
      </c>
      <c r="R112" s="199">
        <v>0</v>
      </c>
      <c r="S112" s="199">
        <v>-0.4</v>
      </c>
      <c r="T112" s="199">
        <v>0.33333333333333326</v>
      </c>
      <c r="U112" s="199">
        <v>0.25</v>
      </c>
      <c r="V112" s="307">
        <f>(V81/U81)-1</f>
        <v>0.19999999999999996</v>
      </c>
      <c r="X112" s="309" t="s">
        <v>80</v>
      </c>
      <c r="Y112" s="31">
        <v>3.7037037037036979E-2</v>
      </c>
      <c r="Z112" s="31">
        <v>0</v>
      </c>
      <c r="AA112" s="31">
        <v>-8.9285714285714302E-2</v>
      </c>
      <c r="AB112" s="31">
        <v>1.9607843137254832E-2</v>
      </c>
      <c r="AC112" s="31">
        <v>0.15384615384615374</v>
      </c>
      <c r="AD112" s="31" t="s">
        <v>507</v>
      </c>
      <c r="AE112" s="31" t="s">
        <v>507</v>
      </c>
      <c r="AF112" s="31" t="s">
        <v>507</v>
      </c>
      <c r="AG112" s="31">
        <v>0.35000000000000009</v>
      </c>
      <c r="AH112" s="31">
        <v>0.11111111111111116</v>
      </c>
      <c r="AI112" s="31">
        <v>0</v>
      </c>
      <c r="AJ112" s="31" t="s">
        <v>507</v>
      </c>
      <c r="AK112" s="31" t="s">
        <v>507</v>
      </c>
      <c r="AL112" s="31" t="s">
        <v>507</v>
      </c>
      <c r="AM112" s="31" t="s">
        <v>507</v>
      </c>
      <c r="AN112" s="31" t="s">
        <v>507</v>
      </c>
      <c r="AO112" s="31">
        <v>0</v>
      </c>
      <c r="AP112" s="31">
        <v>-7.6923076923076872E-2</v>
      </c>
      <c r="AQ112" s="31">
        <v>-8.333333333333337E-2</v>
      </c>
      <c r="AR112" s="199">
        <v>-9.0909090909090939E-2</v>
      </c>
      <c r="AS112" s="307">
        <f>(AS81/AR81)-1</f>
        <v>0.30000000000000004</v>
      </c>
      <c r="AU112" s="309" t="s">
        <v>80</v>
      </c>
      <c r="AV112" s="199">
        <v>0.33333333333333326</v>
      </c>
      <c r="AW112" s="199">
        <v>0</v>
      </c>
      <c r="AX112" s="199">
        <v>0</v>
      </c>
      <c r="AY112" s="199">
        <v>0.5</v>
      </c>
      <c r="AZ112" s="199">
        <v>0</v>
      </c>
      <c r="BA112" s="199" t="s">
        <v>507</v>
      </c>
      <c r="BB112" s="199" t="s">
        <v>507</v>
      </c>
      <c r="BC112" s="199" t="s">
        <v>507</v>
      </c>
      <c r="BD112" s="407"/>
      <c r="BE112" s="199">
        <v>-0.75</v>
      </c>
      <c r="BF112" s="407"/>
      <c r="BG112" s="199" t="s">
        <v>507</v>
      </c>
      <c r="BH112" s="407"/>
      <c r="BI112" s="199" t="s">
        <v>507</v>
      </c>
      <c r="BJ112" s="199" t="s">
        <v>507</v>
      </c>
      <c r="BK112" s="199">
        <v>0</v>
      </c>
      <c r="BL112" s="199">
        <v>0</v>
      </c>
      <c r="BM112" s="199">
        <v>0</v>
      </c>
      <c r="BN112" s="199">
        <v>-0.16666666666666663</v>
      </c>
      <c r="BO112" s="396"/>
      <c r="BR112" s="309" t="s">
        <v>80</v>
      </c>
      <c r="BS112" s="199">
        <v>1</v>
      </c>
      <c r="BT112" s="199">
        <v>-0.33333333333333337</v>
      </c>
      <c r="BU112" s="199">
        <v>-0.5</v>
      </c>
      <c r="BV112" s="199">
        <v>1</v>
      </c>
      <c r="BW112" s="199">
        <v>0</v>
      </c>
      <c r="BX112" s="199" t="s">
        <v>507</v>
      </c>
      <c r="BY112" s="199" t="s">
        <v>507</v>
      </c>
      <c r="BZ112" s="199" t="s">
        <v>507</v>
      </c>
      <c r="CA112" s="407"/>
      <c r="CB112" s="199">
        <v>1</v>
      </c>
      <c r="CC112" s="407"/>
      <c r="CD112" s="199" t="s">
        <v>507</v>
      </c>
      <c r="CE112" s="407"/>
      <c r="CF112" s="199" t="s">
        <v>507</v>
      </c>
      <c r="CG112" s="199" t="s">
        <v>507</v>
      </c>
      <c r="CH112" s="199">
        <v>0</v>
      </c>
      <c r="CI112" s="199">
        <v>4.4408920985006262E-16</v>
      </c>
      <c r="CJ112" s="199">
        <v>-5.5511151231257827E-16</v>
      </c>
      <c r="CK112" s="199">
        <v>0</v>
      </c>
      <c r="CL112" s="396"/>
    </row>
    <row r="113" spans="1:90" x14ac:dyDescent="0.3">
      <c r="A113" s="1" t="s">
        <v>71</v>
      </c>
      <c r="B113" s="199">
        <v>0</v>
      </c>
      <c r="C113" s="199">
        <v>0</v>
      </c>
      <c r="D113" s="199">
        <v>0</v>
      </c>
      <c r="E113" s="199">
        <v>0</v>
      </c>
      <c r="F113" s="199" t="s">
        <v>507</v>
      </c>
      <c r="G113" s="199" t="s">
        <v>507</v>
      </c>
      <c r="H113" s="199">
        <v>0.25</v>
      </c>
      <c r="I113" s="199" t="s">
        <v>507</v>
      </c>
      <c r="J113" s="199" t="s">
        <v>507</v>
      </c>
      <c r="K113" s="199">
        <v>2.25</v>
      </c>
      <c r="L113" s="199">
        <v>-7.6923076923076872E-2</v>
      </c>
      <c r="M113" s="199">
        <v>0.16666666666666674</v>
      </c>
      <c r="N113" s="199">
        <v>-7.1428571428571397E-2</v>
      </c>
      <c r="O113" s="199">
        <v>-7.6923076923076872E-2</v>
      </c>
      <c r="P113" s="199">
        <v>-0.1428571428571429</v>
      </c>
      <c r="Q113" s="199">
        <v>0</v>
      </c>
      <c r="R113" s="199" t="s">
        <v>507</v>
      </c>
      <c r="S113" s="199" t="s">
        <v>507</v>
      </c>
      <c r="T113" s="199" t="s">
        <v>507</v>
      </c>
      <c r="U113" s="199" t="s">
        <v>507</v>
      </c>
      <c r="V113" s="307"/>
      <c r="X113" s="309" t="s">
        <v>71</v>
      </c>
      <c r="Y113" s="31">
        <v>0</v>
      </c>
      <c r="Z113" s="31">
        <v>0</v>
      </c>
      <c r="AA113" s="31">
        <v>0</v>
      </c>
      <c r="AB113" s="31">
        <v>0</v>
      </c>
      <c r="AC113" s="31" t="s">
        <v>507</v>
      </c>
      <c r="AD113" s="31" t="s">
        <v>507</v>
      </c>
      <c r="AE113" s="31">
        <v>0.33333333333333326</v>
      </c>
      <c r="AF113" s="31" t="s">
        <v>507</v>
      </c>
      <c r="AG113" s="31" t="s">
        <v>507</v>
      </c>
      <c r="AH113" s="31">
        <v>0.16666666666666674</v>
      </c>
      <c r="AI113" s="31">
        <v>-0.2857142857142857</v>
      </c>
      <c r="AJ113" s="31">
        <v>-4.0000000000000036E-2</v>
      </c>
      <c r="AK113" s="31">
        <v>8.3333333333333259E-2</v>
      </c>
      <c r="AL113" s="31">
        <v>-0.15384615384615385</v>
      </c>
      <c r="AM113" s="31">
        <v>-8.333333333333337E-2</v>
      </c>
      <c r="AN113" s="31">
        <v>-9.0909090909090939E-2</v>
      </c>
      <c r="AO113" s="31" t="s">
        <v>507</v>
      </c>
      <c r="AP113" s="31" t="s">
        <v>507</v>
      </c>
      <c r="AQ113" s="31" t="s">
        <v>507</v>
      </c>
      <c r="AR113" s="199" t="s">
        <v>507</v>
      </c>
      <c r="AS113" s="307"/>
      <c r="AU113" s="309" t="s">
        <v>71</v>
      </c>
      <c r="AV113" s="199">
        <v>0</v>
      </c>
      <c r="AW113" s="199">
        <v>0</v>
      </c>
      <c r="AX113" s="199">
        <v>0</v>
      </c>
      <c r="AY113" s="199">
        <v>0</v>
      </c>
      <c r="AZ113" s="199" t="s">
        <v>507</v>
      </c>
      <c r="BA113" s="199" t="s">
        <v>507</v>
      </c>
      <c r="BB113" s="199">
        <v>0.14999999999999991</v>
      </c>
      <c r="BC113" s="199" t="s">
        <v>507</v>
      </c>
      <c r="BD113" s="407"/>
      <c r="BE113" s="199" t="s">
        <v>507</v>
      </c>
      <c r="BF113" s="407"/>
      <c r="BG113" s="199">
        <v>0</v>
      </c>
      <c r="BH113" s="407"/>
      <c r="BI113" s="199">
        <v>0</v>
      </c>
      <c r="BJ113" s="199">
        <v>0</v>
      </c>
      <c r="BK113" s="199" t="s">
        <v>507</v>
      </c>
      <c r="BL113" s="199" t="s">
        <v>507</v>
      </c>
      <c r="BM113" s="199" t="s">
        <v>507</v>
      </c>
      <c r="BN113" s="199" t="s">
        <v>507</v>
      </c>
      <c r="BO113" s="396"/>
      <c r="BR113" s="309" t="s">
        <v>71</v>
      </c>
      <c r="BS113" s="199">
        <v>0</v>
      </c>
      <c r="BT113" s="199">
        <v>0</v>
      </c>
      <c r="BU113" s="199">
        <v>0</v>
      </c>
      <c r="BV113" s="199">
        <v>0</v>
      </c>
      <c r="BW113" s="199" t="s">
        <v>507</v>
      </c>
      <c r="BX113" s="199" t="s">
        <v>507</v>
      </c>
      <c r="BY113" s="199">
        <v>0</v>
      </c>
      <c r="BZ113" s="199" t="s">
        <v>507</v>
      </c>
      <c r="CA113" s="407"/>
      <c r="CB113" s="199" t="s">
        <v>507</v>
      </c>
      <c r="CC113" s="407"/>
      <c r="CD113" s="199">
        <v>-0.66666666666666674</v>
      </c>
      <c r="CE113" s="407"/>
      <c r="CF113" s="199">
        <v>0</v>
      </c>
      <c r="CG113" s="199">
        <v>0</v>
      </c>
      <c r="CH113" s="199" t="s">
        <v>507</v>
      </c>
      <c r="CI113" s="199" t="s">
        <v>507</v>
      </c>
      <c r="CJ113" s="199" t="s">
        <v>507</v>
      </c>
      <c r="CK113" s="199" t="s">
        <v>507</v>
      </c>
      <c r="CL113" s="396"/>
    </row>
    <row r="114" spans="1:90" x14ac:dyDescent="0.3">
      <c r="A114" s="3" t="s">
        <v>82</v>
      </c>
      <c r="B114" s="199" t="s">
        <v>507</v>
      </c>
      <c r="C114" s="199" t="s">
        <v>507</v>
      </c>
      <c r="D114" s="199" t="s">
        <v>507</v>
      </c>
      <c r="E114" s="199" t="s">
        <v>507</v>
      </c>
      <c r="F114" s="199" t="s">
        <v>507</v>
      </c>
      <c r="G114" s="199" t="s">
        <v>507</v>
      </c>
      <c r="H114" s="199" t="s">
        <v>507</v>
      </c>
      <c r="I114" s="199">
        <v>0</v>
      </c>
      <c r="J114" s="199" t="s">
        <v>507</v>
      </c>
      <c r="K114" s="199" t="s">
        <v>507</v>
      </c>
      <c r="L114" s="199" t="s">
        <v>507</v>
      </c>
      <c r="M114" s="199" t="s">
        <v>507</v>
      </c>
      <c r="N114" s="199" t="s">
        <v>507</v>
      </c>
      <c r="O114" s="199" t="s">
        <v>507</v>
      </c>
      <c r="P114" s="199">
        <v>-0.33333333333333337</v>
      </c>
      <c r="Q114" s="199">
        <v>0</v>
      </c>
      <c r="R114" s="199">
        <v>0</v>
      </c>
      <c r="S114" s="199" t="s">
        <v>507</v>
      </c>
      <c r="T114" s="199" t="s">
        <v>507</v>
      </c>
      <c r="U114" s="199">
        <v>0</v>
      </c>
      <c r="V114" s="307"/>
      <c r="X114" s="310" t="s">
        <v>82</v>
      </c>
      <c r="Y114" s="31" t="s">
        <v>507</v>
      </c>
      <c r="Z114" s="31" t="s">
        <v>507</v>
      </c>
      <c r="AA114" s="31" t="s">
        <v>507</v>
      </c>
      <c r="AB114" s="31" t="s">
        <v>507</v>
      </c>
      <c r="AC114" s="31" t="s">
        <v>507</v>
      </c>
      <c r="AD114" s="31" t="s">
        <v>507</v>
      </c>
      <c r="AE114" s="31" t="s">
        <v>507</v>
      </c>
      <c r="AF114" s="31">
        <v>0</v>
      </c>
      <c r="AG114" s="31">
        <v>0</v>
      </c>
      <c r="AH114" s="31">
        <v>0</v>
      </c>
      <c r="AI114" s="31">
        <v>0</v>
      </c>
      <c r="AJ114" s="31">
        <v>0</v>
      </c>
      <c r="AK114" s="31" t="s">
        <v>507</v>
      </c>
      <c r="AL114" s="31" t="s">
        <v>507</v>
      </c>
      <c r="AM114" s="31">
        <v>-0.33333333333333337</v>
      </c>
      <c r="AN114" s="31">
        <v>0</v>
      </c>
      <c r="AO114" s="31">
        <v>0.10000000000000009</v>
      </c>
      <c r="AP114" s="31" t="s">
        <v>507</v>
      </c>
      <c r="AQ114" s="31" t="s">
        <v>507</v>
      </c>
      <c r="AR114" s="199">
        <v>0.5</v>
      </c>
      <c r="AS114" s="307"/>
      <c r="AU114" s="310" t="s">
        <v>82</v>
      </c>
      <c r="AV114" s="199" t="s">
        <v>507</v>
      </c>
      <c r="AW114" s="199" t="s">
        <v>507</v>
      </c>
      <c r="AX114" s="199" t="s">
        <v>507</v>
      </c>
      <c r="AY114" s="199" t="s">
        <v>507</v>
      </c>
      <c r="AZ114" s="199" t="s">
        <v>507</v>
      </c>
      <c r="BA114" s="199" t="s">
        <v>507</v>
      </c>
      <c r="BB114" s="199" t="s">
        <v>507</v>
      </c>
      <c r="BC114" s="199">
        <v>0</v>
      </c>
      <c r="BD114" s="407"/>
      <c r="BE114" s="199">
        <v>-0.6</v>
      </c>
      <c r="BF114" s="407"/>
      <c r="BG114" s="199">
        <v>1.5</v>
      </c>
      <c r="BH114" s="407"/>
      <c r="BI114" s="199">
        <v>-0.12</v>
      </c>
      <c r="BJ114" s="199">
        <v>0.13636363636363646</v>
      </c>
      <c r="BK114" s="199">
        <v>0</v>
      </c>
      <c r="BL114" s="199" t="s">
        <v>507</v>
      </c>
      <c r="BM114" s="199" t="s">
        <v>507</v>
      </c>
      <c r="BN114" s="199" t="s">
        <v>507</v>
      </c>
      <c r="BO114" s="396"/>
      <c r="BR114" s="310" t="s">
        <v>82</v>
      </c>
      <c r="BS114" s="199" t="s">
        <v>507</v>
      </c>
      <c r="BT114" s="199" t="s">
        <v>507</v>
      </c>
      <c r="BU114" s="199" t="s">
        <v>507</v>
      </c>
      <c r="BV114" s="199" t="s">
        <v>507</v>
      </c>
      <c r="BW114" s="199" t="s">
        <v>507</v>
      </c>
      <c r="BX114" s="199" t="s">
        <v>507</v>
      </c>
      <c r="BY114" s="199" t="s">
        <v>507</v>
      </c>
      <c r="BZ114" s="199">
        <v>0</v>
      </c>
      <c r="CA114" s="407"/>
      <c r="CB114" s="199">
        <v>0</v>
      </c>
      <c r="CC114" s="407"/>
      <c r="CD114" s="199">
        <v>0</v>
      </c>
      <c r="CE114" s="407"/>
      <c r="CF114" s="199">
        <v>0</v>
      </c>
      <c r="CG114" s="199">
        <v>0</v>
      </c>
      <c r="CH114" s="199">
        <v>0</v>
      </c>
      <c r="CI114" s="199" t="s">
        <v>507</v>
      </c>
      <c r="CJ114" s="199" t="s">
        <v>507</v>
      </c>
      <c r="CK114" s="199">
        <v>0</v>
      </c>
      <c r="CL114" s="396"/>
    </row>
    <row r="115" spans="1:90" x14ac:dyDescent="0.3">
      <c r="A115" s="1" t="s">
        <v>73</v>
      </c>
      <c r="B115" s="199">
        <v>-0.54166666666666674</v>
      </c>
      <c r="C115" s="199" t="s">
        <v>507</v>
      </c>
      <c r="D115" s="199" t="s">
        <v>507</v>
      </c>
      <c r="E115" s="199" t="s">
        <v>507</v>
      </c>
      <c r="F115" s="199" t="s">
        <v>507</v>
      </c>
      <c r="G115" s="199" t="s">
        <v>507</v>
      </c>
      <c r="H115" s="199" t="s">
        <v>507</v>
      </c>
      <c r="I115" s="199" t="s">
        <v>507</v>
      </c>
      <c r="J115" s="199">
        <v>0</v>
      </c>
      <c r="K115" s="199" t="s">
        <v>507</v>
      </c>
      <c r="L115" s="199" t="s">
        <v>507</v>
      </c>
      <c r="M115" s="199">
        <v>0</v>
      </c>
      <c r="N115" s="199">
        <v>0</v>
      </c>
      <c r="O115" s="199">
        <v>0</v>
      </c>
      <c r="P115" s="199">
        <v>0</v>
      </c>
      <c r="Q115" s="199">
        <v>0</v>
      </c>
      <c r="R115" s="199">
        <v>0</v>
      </c>
      <c r="S115" s="199">
        <v>0</v>
      </c>
      <c r="T115" s="199">
        <v>0</v>
      </c>
      <c r="U115" s="199" t="s">
        <v>507</v>
      </c>
      <c r="V115" s="307"/>
      <c r="X115" s="309" t="s">
        <v>73</v>
      </c>
      <c r="Y115" s="31">
        <v>0</v>
      </c>
      <c r="Z115" s="31" t="s">
        <v>507</v>
      </c>
      <c r="AA115" s="31" t="s">
        <v>507</v>
      </c>
      <c r="AB115" s="31" t="s">
        <v>507</v>
      </c>
      <c r="AC115" s="31" t="s">
        <v>507</v>
      </c>
      <c r="AD115" s="31" t="s">
        <v>507</v>
      </c>
      <c r="AE115" s="31" t="s">
        <v>507</v>
      </c>
      <c r="AF115" s="31" t="s">
        <v>507</v>
      </c>
      <c r="AG115" s="31">
        <v>4.1666666666666741E-2</v>
      </c>
      <c r="AH115" s="31" t="s">
        <v>507</v>
      </c>
      <c r="AI115" s="31" t="s">
        <v>507</v>
      </c>
      <c r="AJ115" s="31">
        <v>0</v>
      </c>
      <c r="AK115" s="31">
        <v>4.1666666666666741E-2</v>
      </c>
      <c r="AL115" s="31">
        <v>-0.12</v>
      </c>
      <c r="AM115" s="31">
        <v>-8.333333333333337E-2</v>
      </c>
      <c r="AN115" s="31">
        <v>9.0909090909090828E-2</v>
      </c>
      <c r="AO115" s="31">
        <v>0</v>
      </c>
      <c r="AP115" s="31">
        <v>4.1666666666666741E-2</v>
      </c>
      <c r="AQ115" s="31">
        <v>-4.0000000000000036E-2</v>
      </c>
      <c r="AR115" s="199" t="s">
        <v>507</v>
      </c>
      <c r="AS115" s="307"/>
      <c r="AU115" s="309" t="s">
        <v>73</v>
      </c>
      <c r="AV115" s="199">
        <v>0</v>
      </c>
      <c r="AW115" s="199" t="s">
        <v>507</v>
      </c>
      <c r="AX115" s="199" t="s">
        <v>507</v>
      </c>
      <c r="AY115" s="199" t="s">
        <v>507</v>
      </c>
      <c r="AZ115" s="199" t="s">
        <v>507</v>
      </c>
      <c r="BA115" s="199" t="s">
        <v>507</v>
      </c>
      <c r="BB115" s="199" t="s">
        <v>507</v>
      </c>
      <c r="BC115" s="199" t="s">
        <v>507</v>
      </c>
      <c r="BD115" s="407"/>
      <c r="BE115" s="199" t="s">
        <v>507</v>
      </c>
      <c r="BF115" s="407"/>
      <c r="BG115" s="199" t="s">
        <v>507</v>
      </c>
      <c r="BH115" s="407"/>
      <c r="BI115" s="199">
        <v>0</v>
      </c>
      <c r="BJ115" s="199">
        <v>0</v>
      </c>
      <c r="BK115" s="199">
        <v>0</v>
      </c>
      <c r="BL115" s="199">
        <v>0</v>
      </c>
      <c r="BM115" s="199">
        <v>0</v>
      </c>
      <c r="BN115" s="199">
        <v>0.66666666666666674</v>
      </c>
      <c r="BO115" s="396"/>
      <c r="BR115" s="309" t="s">
        <v>73</v>
      </c>
      <c r="BS115" s="199">
        <v>0.42857142857142838</v>
      </c>
      <c r="BT115" s="199" t="s">
        <v>507</v>
      </c>
      <c r="BU115" s="199" t="s">
        <v>507</v>
      </c>
      <c r="BV115" s="199" t="s">
        <v>507</v>
      </c>
      <c r="BW115" s="199" t="s">
        <v>507</v>
      </c>
      <c r="BX115" s="199" t="s">
        <v>507</v>
      </c>
      <c r="BY115" s="199" t="s">
        <v>507</v>
      </c>
      <c r="BZ115" s="199" t="s">
        <v>507</v>
      </c>
      <c r="CA115" s="407"/>
      <c r="CB115" s="199" t="s">
        <v>507</v>
      </c>
      <c r="CC115" s="407"/>
      <c r="CD115" s="199" t="s">
        <v>507</v>
      </c>
      <c r="CE115" s="407"/>
      <c r="CF115" s="199">
        <v>0</v>
      </c>
      <c r="CG115" s="199">
        <v>0</v>
      </c>
      <c r="CH115" s="199">
        <v>0</v>
      </c>
      <c r="CI115" s="199">
        <v>-9.9920072216264089E-16</v>
      </c>
      <c r="CJ115" s="199">
        <v>1.1102230246251565E-15</v>
      </c>
      <c r="CK115" s="199" t="s">
        <v>507</v>
      </c>
      <c r="CL115" s="396"/>
    </row>
    <row r="116" spans="1:90" x14ac:dyDescent="0.3">
      <c r="A116" s="1" t="s">
        <v>177</v>
      </c>
      <c r="B116" s="199"/>
      <c r="C116" s="199"/>
      <c r="D116" s="199"/>
      <c r="E116" s="199"/>
      <c r="F116" s="199"/>
      <c r="G116" s="199"/>
      <c r="H116" s="199"/>
      <c r="I116" s="199"/>
      <c r="J116" s="199"/>
      <c r="K116" s="199"/>
      <c r="L116" s="199"/>
      <c r="M116" s="199"/>
      <c r="N116" s="199"/>
      <c r="O116" s="199" t="s">
        <v>507</v>
      </c>
      <c r="P116" s="199" t="s">
        <v>507</v>
      </c>
      <c r="Q116" s="199">
        <v>0.91666666666666674</v>
      </c>
      <c r="R116" s="199">
        <v>4.3478260869565188E-2</v>
      </c>
      <c r="S116" s="199" t="s">
        <v>507</v>
      </c>
      <c r="T116" s="199" t="s">
        <v>507</v>
      </c>
      <c r="U116" s="199" t="s">
        <v>507</v>
      </c>
      <c r="V116" s="307"/>
      <c r="X116" s="309" t="s">
        <v>177</v>
      </c>
      <c r="Y116" s="31"/>
      <c r="Z116" s="31"/>
      <c r="AA116" s="31"/>
      <c r="AB116" s="31"/>
      <c r="AC116" s="31"/>
      <c r="AD116" s="31"/>
      <c r="AE116" s="31"/>
      <c r="AF116" s="31"/>
      <c r="AG116" s="31"/>
      <c r="AH116" s="31"/>
      <c r="AI116" s="31"/>
      <c r="AJ116" s="31"/>
      <c r="AK116" s="31"/>
      <c r="AL116" s="31" t="s">
        <v>507</v>
      </c>
      <c r="AM116" s="31" t="s">
        <v>507</v>
      </c>
      <c r="AN116" s="31">
        <v>-7.6923076923076872E-2</v>
      </c>
      <c r="AO116" s="31">
        <v>0</v>
      </c>
      <c r="AP116" s="31" t="s">
        <v>507</v>
      </c>
      <c r="AQ116" s="31" t="s">
        <v>507</v>
      </c>
      <c r="AR116" s="199" t="s">
        <v>507</v>
      </c>
      <c r="AS116" s="307"/>
      <c r="AU116" s="309" t="s">
        <v>177</v>
      </c>
      <c r="AV116" s="199"/>
      <c r="AW116" s="199"/>
      <c r="AX116" s="199"/>
      <c r="AY116" s="199"/>
      <c r="AZ116" s="199"/>
      <c r="BA116" s="199"/>
      <c r="BB116" s="199"/>
      <c r="BC116" s="199"/>
      <c r="BD116" s="407"/>
      <c r="BE116" s="199"/>
      <c r="BF116" s="407"/>
      <c r="BG116" s="199"/>
      <c r="BH116" s="407"/>
      <c r="BI116" s="199" t="s">
        <v>507</v>
      </c>
      <c r="BJ116" s="199">
        <v>1</v>
      </c>
      <c r="BK116" s="199">
        <v>0</v>
      </c>
      <c r="BL116" s="199" t="s">
        <v>507</v>
      </c>
      <c r="BM116" s="199" t="s">
        <v>507</v>
      </c>
      <c r="BN116" s="199" t="s">
        <v>507</v>
      </c>
      <c r="BO116" s="396"/>
      <c r="BR116" s="309" t="s">
        <v>177</v>
      </c>
      <c r="BS116" s="199"/>
      <c r="BT116" s="199"/>
      <c r="BU116" s="199"/>
      <c r="BV116" s="199"/>
      <c r="BW116" s="199"/>
      <c r="BX116" s="199"/>
      <c r="BY116" s="199"/>
      <c r="BZ116" s="199"/>
      <c r="CA116" s="407"/>
      <c r="CB116" s="199"/>
      <c r="CC116" s="407"/>
      <c r="CD116" s="199"/>
      <c r="CE116" s="407"/>
      <c r="CF116" s="199" t="s">
        <v>507</v>
      </c>
      <c r="CG116" s="199">
        <v>1</v>
      </c>
      <c r="CH116" s="199">
        <v>0</v>
      </c>
      <c r="CI116" s="199" t="s">
        <v>507</v>
      </c>
      <c r="CJ116" s="199" t="s">
        <v>507</v>
      </c>
      <c r="CK116" s="199" t="s">
        <v>507</v>
      </c>
      <c r="CL116" s="396"/>
    </row>
    <row r="117" spans="1:90" x14ac:dyDescent="0.3">
      <c r="A117" s="1" t="s">
        <v>41</v>
      </c>
      <c r="B117" s="199" t="s">
        <v>507</v>
      </c>
      <c r="C117" s="199" t="s">
        <v>507</v>
      </c>
      <c r="D117" s="199">
        <v>0</v>
      </c>
      <c r="E117" s="199" t="s">
        <v>507</v>
      </c>
      <c r="F117" s="199" t="s">
        <v>507</v>
      </c>
      <c r="G117" s="199">
        <v>0</v>
      </c>
      <c r="H117" s="199">
        <v>0.5</v>
      </c>
      <c r="I117" s="199">
        <v>0</v>
      </c>
      <c r="J117" s="199">
        <v>0</v>
      </c>
      <c r="K117" s="199">
        <v>0</v>
      </c>
      <c r="L117" s="199">
        <v>0</v>
      </c>
      <c r="M117" s="199">
        <v>0</v>
      </c>
      <c r="N117" s="199">
        <v>0</v>
      </c>
      <c r="O117" s="199">
        <v>0</v>
      </c>
      <c r="P117" s="199">
        <v>0</v>
      </c>
      <c r="Q117" s="199">
        <v>0</v>
      </c>
      <c r="R117" s="199">
        <v>0</v>
      </c>
      <c r="S117" s="199">
        <v>0</v>
      </c>
      <c r="T117" s="199">
        <v>-0.5</v>
      </c>
      <c r="U117" s="199">
        <v>1</v>
      </c>
      <c r="V117" s="307"/>
      <c r="X117" s="309" t="s">
        <v>41</v>
      </c>
      <c r="Y117" s="31" t="s">
        <v>507</v>
      </c>
      <c r="Z117" s="31" t="s">
        <v>507</v>
      </c>
      <c r="AA117" s="31">
        <v>0</v>
      </c>
      <c r="AB117" s="31" t="s">
        <v>507</v>
      </c>
      <c r="AC117" s="31" t="s">
        <v>507</v>
      </c>
      <c r="AD117" s="31">
        <v>0.60000000000000009</v>
      </c>
      <c r="AE117" s="31">
        <v>0</v>
      </c>
      <c r="AF117" s="31">
        <v>-0.25</v>
      </c>
      <c r="AG117" s="31">
        <v>0</v>
      </c>
      <c r="AH117" s="31">
        <v>0</v>
      </c>
      <c r="AI117" s="31">
        <v>0</v>
      </c>
      <c r="AJ117" s="31">
        <v>0</v>
      </c>
      <c r="AK117" s="31">
        <v>-6.6666666666666652E-2</v>
      </c>
      <c r="AL117" s="31">
        <v>3.5714285714285809E-2</v>
      </c>
      <c r="AM117" s="31">
        <v>-3.3333333333333326E-2</v>
      </c>
      <c r="AN117" s="31">
        <v>3.4482758620689724E-2</v>
      </c>
      <c r="AO117" s="31">
        <v>0</v>
      </c>
      <c r="AP117" s="31">
        <v>0</v>
      </c>
      <c r="AQ117" s="31">
        <v>0</v>
      </c>
      <c r="AR117" s="199">
        <v>0</v>
      </c>
      <c r="AS117" s="307"/>
      <c r="AU117" s="309" t="s">
        <v>41</v>
      </c>
      <c r="AV117" s="199" t="s">
        <v>507</v>
      </c>
      <c r="AW117" s="199" t="s">
        <v>507</v>
      </c>
      <c r="AX117" s="199">
        <v>0</v>
      </c>
      <c r="AY117" s="199" t="s">
        <v>507</v>
      </c>
      <c r="AZ117" s="199" t="s">
        <v>507</v>
      </c>
      <c r="BA117" s="199">
        <v>-0.19999999999999996</v>
      </c>
      <c r="BB117" s="199">
        <v>0.25</v>
      </c>
      <c r="BC117" s="199">
        <v>-0.6</v>
      </c>
      <c r="BD117" s="407"/>
      <c r="BE117" s="199">
        <v>1</v>
      </c>
      <c r="BF117" s="407"/>
      <c r="BG117" s="199">
        <v>0</v>
      </c>
      <c r="BH117" s="407"/>
      <c r="BI117" s="199">
        <v>0</v>
      </c>
      <c r="BJ117" s="199">
        <v>0.25</v>
      </c>
      <c r="BK117" s="199">
        <v>-0.19999999999999996</v>
      </c>
      <c r="BL117" s="199">
        <v>0</v>
      </c>
      <c r="BM117" s="199">
        <v>0</v>
      </c>
      <c r="BN117" s="199">
        <v>1.5</v>
      </c>
      <c r="BO117" s="396"/>
      <c r="BR117" s="309" t="s">
        <v>41</v>
      </c>
      <c r="BS117" s="199" t="s">
        <v>507</v>
      </c>
      <c r="BT117" s="199" t="s">
        <v>507</v>
      </c>
      <c r="BU117" s="199">
        <v>0.19999999999999996</v>
      </c>
      <c r="BV117" s="199" t="s">
        <v>507</v>
      </c>
      <c r="BW117" s="199" t="s">
        <v>507</v>
      </c>
      <c r="BX117" s="199">
        <v>-0.25</v>
      </c>
      <c r="BY117" s="199">
        <v>0</v>
      </c>
      <c r="BZ117" s="199">
        <v>-0.33333333333333337</v>
      </c>
      <c r="CA117" s="407"/>
      <c r="CB117" s="199">
        <v>-0.25</v>
      </c>
      <c r="CC117" s="407"/>
      <c r="CD117" s="199">
        <v>0</v>
      </c>
      <c r="CE117" s="407"/>
      <c r="CF117" s="199">
        <v>0.60000000000000009</v>
      </c>
      <c r="CG117" s="199">
        <v>0.25</v>
      </c>
      <c r="CH117" s="199">
        <v>-0.33333333333333337</v>
      </c>
      <c r="CI117" s="199">
        <v>4.4408920985006262E-16</v>
      </c>
      <c r="CJ117" s="199">
        <v>-5.5511151231257827E-16</v>
      </c>
      <c r="CK117" s="199">
        <v>0</v>
      </c>
      <c r="CL117" s="396"/>
    </row>
    <row r="118" spans="1:90" x14ac:dyDescent="0.3">
      <c r="A118" s="1" t="s">
        <v>964</v>
      </c>
      <c r="B118" s="199"/>
      <c r="C118" s="199"/>
      <c r="D118" s="199"/>
      <c r="E118" s="199"/>
      <c r="F118" s="199"/>
      <c r="G118" s="199"/>
      <c r="H118" s="199"/>
      <c r="I118" s="199"/>
      <c r="J118" s="199"/>
      <c r="K118" s="199"/>
      <c r="L118" s="199"/>
      <c r="M118" s="199"/>
      <c r="N118" s="199"/>
      <c r="O118" s="199" t="s">
        <v>507</v>
      </c>
      <c r="P118" s="199" t="s">
        <v>507</v>
      </c>
      <c r="Q118" s="199">
        <v>0.75</v>
      </c>
      <c r="R118" s="199">
        <v>-0.4285714285714286</v>
      </c>
      <c r="S118" s="199">
        <v>0</v>
      </c>
      <c r="T118" s="199">
        <v>-0.33333333333333337</v>
      </c>
      <c r="U118" s="199">
        <v>0.5</v>
      </c>
      <c r="V118" s="307">
        <f>(V87/U87)-1</f>
        <v>0</v>
      </c>
      <c r="X118" s="309" t="s">
        <v>964</v>
      </c>
      <c r="Y118" s="31"/>
      <c r="Z118" s="31"/>
      <c r="AA118" s="31"/>
      <c r="AB118" s="31"/>
      <c r="AC118" s="31"/>
      <c r="AD118" s="31"/>
      <c r="AE118" s="31"/>
      <c r="AF118" s="31"/>
      <c r="AG118" s="31"/>
      <c r="AH118" s="31"/>
      <c r="AI118" s="31"/>
      <c r="AJ118" s="31"/>
      <c r="AK118" s="31"/>
      <c r="AL118" s="31" t="s">
        <v>507</v>
      </c>
      <c r="AM118" s="31" t="s">
        <v>507</v>
      </c>
      <c r="AN118" s="31">
        <v>0</v>
      </c>
      <c r="AO118" s="31">
        <v>-0.7</v>
      </c>
      <c r="AP118" s="31">
        <v>1.5</v>
      </c>
      <c r="AQ118" s="31">
        <v>-0.19999999999999996</v>
      </c>
      <c r="AR118" s="199">
        <v>0.66666666666666674</v>
      </c>
      <c r="AS118" s="307">
        <f>(AS87/AR87)-1</f>
        <v>-0.25</v>
      </c>
      <c r="AU118" s="309" t="s">
        <v>964</v>
      </c>
      <c r="AV118" s="199"/>
      <c r="AW118" s="199"/>
      <c r="AX118" s="199"/>
      <c r="AY118" s="199"/>
      <c r="AZ118" s="199"/>
      <c r="BA118" s="199"/>
      <c r="BB118" s="199"/>
      <c r="BC118" s="199"/>
      <c r="BD118" s="407"/>
      <c r="BE118" s="199"/>
      <c r="BF118" s="407"/>
      <c r="BG118" s="199"/>
      <c r="BH118" s="407"/>
      <c r="BI118" s="199" t="s">
        <v>507</v>
      </c>
      <c r="BJ118" s="199">
        <v>0.30000000000000004</v>
      </c>
      <c r="BK118" s="199">
        <v>-0.38461538461538458</v>
      </c>
      <c r="BL118" s="199">
        <v>0.75</v>
      </c>
      <c r="BM118" s="199">
        <v>-0.4285714285714286</v>
      </c>
      <c r="BN118" s="199">
        <v>3.375</v>
      </c>
      <c r="BO118" s="396"/>
      <c r="BR118" s="309" t="s">
        <v>964</v>
      </c>
      <c r="BS118" s="199"/>
      <c r="BT118" s="199"/>
      <c r="BU118" s="199"/>
      <c r="BV118" s="199"/>
      <c r="BW118" s="199"/>
      <c r="BX118" s="199"/>
      <c r="BY118" s="199"/>
      <c r="BZ118" s="199"/>
      <c r="CA118" s="407"/>
      <c r="CB118" s="199"/>
      <c r="CC118" s="407"/>
      <c r="CD118" s="199"/>
      <c r="CE118" s="407"/>
      <c r="CF118" s="199" t="s">
        <v>507</v>
      </c>
      <c r="CG118" s="199">
        <v>0.25000000000000022</v>
      </c>
      <c r="CH118" s="199">
        <v>-0.16000000000000003</v>
      </c>
      <c r="CI118" s="199">
        <v>0.6666666666666714</v>
      </c>
      <c r="CJ118" s="199">
        <v>-2.7755575615628914E-15</v>
      </c>
      <c r="CK118" s="199">
        <v>0.94444444444444464</v>
      </c>
      <c r="CL118" s="396"/>
    </row>
    <row r="119" spans="1:90" x14ac:dyDescent="0.3">
      <c r="A119" s="1" t="s">
        <v>196</v>
      </c>
      <c r="B119" s="199"/>
      <c r="C119" s="199"/>
      <c r="D119" s="199"/>
      <c r="E119" s="199"/>
      <c r="F119" s="199"/>
      <c r="G119" s="199"/>
      <c r="H119" s="199"/>
      <c r="I119" s="199"/>
      <c r="J119" s="199"/>
      <c r="K119" s="199" t="s">
        <v>507</v>
      </c>
      <c r="L119" s="199">
        <v>0.5</v>
      </c>
      <c r="M119" s="199">
        <v>0</v>
      </c>
      <c r="N119" s="199" t="s">
        <v>507</v>
      </c>
      <c r="O119" s="199" t="s">
        <v>507</v>
      </c>
      <c r="P119" s="199" t="s">
        <v>507</v>
      </c>
      <c r="Q119" s="199" t="s">
        <v>507</v>
      </c>
      <c r="R119" s="199">
        <v>0</v>
      </c>
      <c r="S119" s="201">
        <v>0</v>
      </c>
      <c r="T119" s="201" t="s">
        <v>507</v>
      </c>
      <c r="V119" s="307"/>
      <c r="X119" s="310" t="s">
        <v>196</v>
      </c>
      <c r="Y119" s="31"/>
      <c r="Z119" s="31"/>
      <c r="AA119" s="31"/>
      <c r="AB119" s="31"/>
      <c r="AC119" s="31"/>
      <c r="AD119" s="31"/>
      <c r="AE119" s="31"/>
      <c r="AF119" s="31"/>
      <c r="AG119" s="31"/>
      <c r="AH119" s="31" t="s">
        <v>507</v>
      </c>
      <c r="AI119" s="31">
        <v>0</v>
      </c>
      <c r="AJ119" s="31">
        <v>0</v>
      </c>
      <c r="AK119" s="31" t="s">
        <v>507</v>
      </c>
      <c r="AL119" s="31" t="s">
        <v>507</v>
      </c>
      <c r="AM119" s="31" t="s">
        <v>507</v>
      </c>
      <c r="AN119" s="31" t="s">
        <v>507</v>
      </c>
      <c r="AO119" s="31">
        <v>0</v>
      </c>
      <c r="AP119" s="31" t="s">
        <v>507</v>
      </c>
      <c r="AQ119" s="31" t="s">
        <v>507</v>
      </c>
      <c r="AS119" s="307"/>
      <c r="AU119" s="309" t="s">
        <v>196</v>
      </c>
      <c r="AV119" s="199"/>
      <c r="AW119" s="199"/>
      <c r="AX119" s="199"/>
      <c r="AY119" s="199"/>
      <c r="AZ119" s="199"/>
      <c r="BA119" s="199"/>
      <c r="BB119" s="199"/>
      <c r="BC119" s="199"/>
      <c r="BD119" s="407"/>
      <c r="BE119" s="199" t="s">
        <v>507</v>
      </c>
      <c r="BF119" s="407"/>
      <c r="BG119" s="199">
        <v>1</v>
      </c>
      <c r="BH119" s="407"/>
      <c r="BI119" s="199" t="s">
        <v>507</v>
      </c>
      <c r="BJ119" s="199" t="s">
        <v>507</v>
      </c>
      <c r="BK119" s="199">
        <v>0.19999999999999996</v>
      </c>
      <c r="BL119" s="201"/>
      <c r="BM119" s="201"/>
      <c r="BN119" s="199" t="s">
        <v>507</v>
      </c>
      <c r="BO119" s="396"/>
      <c r="BR119" s="309" t="s">
        <v>196</v>
      </c>
      <c r="BS119" s="199"/>
      <c r="BT119" s="199"/>
      <c r="BU119" s="199"/>
      <c r="BV119" s="199"/>
      <c r="BW119" s="199"/>
      <c r="BX119" s="199"/>
      <c r="BY119" s="199"/>
      <c r="BZ119" s="199"/>
      <c r="CA119" s="407"/>
      <c r="CB119" s="199" t="s">
        <v>507</v>
      </c>
      <c r="CC119" s="407"/>
      <c r="CD119" s="199">
        <v>0</v>
      </c>
      <c r="CE119" s="407"/>
      <c r="CF119" s="199" t="s">
        <v>507</v>
      </c>
      <c r="CG119" s="199" t="s">
        <v>507</v>
      </c>
      <c r="CH119" s="199">
        <v>-0.25</v>
      </c>
      <c r="CI119" s="201"/>
      <c r="CJ119" s="201"/>
      <c r="CL119" s="396"/>
    </row>
    <row r="120" spans="1:90" x14ac:dyDescent="0.3">
      <c r="A120" s="1" t="s">
        <v>85</v>
      </c>
      <c r="B120" s="199" t="s">
        <v>507</v>
      </c>
      <c r="C120" s="199" t="s">
        <v>507</v>
      </c>
      <c r="D120" s="199" t="s">
        <v>507</v>
      </c>
      <c r="E120" s="199" t="s">
        <v>507</v>
      </c>
      <c r="F120" s="199">
        <v>0.5</v>
      </c>
      <c r="G120" s="199" t="s">
        <v>507</v>
      </c>
      <c r="H120" s="199" t="s">
        <v>507</v>
      </c>
      <c r="I120" s="199" t="s">
        <v>507</v>
      </c>
      <c r="J120" s="199">
        <v>-0.33333333333333337</v>
      </c>
      <c r="K120" s="199">
        <v>0</v>
      </c>
      <c r="L120" s="199">
        <v>0</v>
      </c>
      <c r="M120" s="199">
        <v>-0.33333333333333337</v>
      </c>
      <c r="N120" s="199" t="s">
        <v>507</v>
      </c>
      <c r="O120" s="199" t="s">
        <v>507</v>
      </c>
      <c r="P120" s="199">
        <v>0</v>
      </c>
      <c r="Q120" s="199" t="s">
        <v>507</v>
      </c>
      <c r="R120" s="199" t="s">
        <v>507</v>
      </c>
      <c r="S120" s="201" t="s">
        <v>507</v>
      </c>
      <c r="T120" s="201">
        <v>0</v>
      </c>
      <c r="U120" s="199">
        <v>0</v>
      </c>
      <c r="V120" s="307">
        <f>(V88/U88)-1</f>
        <v>0</v>
      </c>
      <c r="X120" s="310" t="s">
        <v>85</v>
      </c>
      <c r="Y120" s="31" t="s">
        <v>507</v>
      </c>
      <c r="Z120" s="31" t="s">
        <v>507</v>
      </c>
      <c r="AA120" s="31" t="s">
        <v>507</v>
      </c>
      <c r="AB120" s="31" t="s">
        <v>507</v>
      </c>
      <c r="AC120" s="31">
        <v>0</v>
      </c>
      <c r="AD120" s="31" t="s">
        <v>507</v>
      </c>
      <c r="AE120" s="31" t="s">
        <v>507</v>
      </c>
      <c r="AF120" s="31" t="s">
        <v>507</v>
      </c>
      <c r="AG120" s="31">
        <v>0</v>
      </c>
      <c r="AH120" s="31">
        <v>0</v>
      </c>
      <c r="AI120" s="31">
        <v>-0.1428571428571429</v>
      </c>
      <c r="AJ120" s="31">
        <v>0</v>
      </c>
      <c r="AK120" s="31" t="s">
        <v>507</v>
      </c>
      <c r="AL120" s="31" t="s">
        <v>507</v>
      </c>
      <c r="AM120" s="31">
        <v>-3.3333333333333326E-2</v>
      </c>
      <c r="AN120" s="31" t="s">
        <v>507</v>
      </c>
      <c r="AO120" s="31" t="s">
        <v>507</v>
      </c>
      <c r="AP120" s="31">
        <v>0</v>
      </c>
      <c r="AQ120" s="31">
        <v>0</v>
      </c>
      <c r="AR120" s="199">
        <v>7.6923076923076872E-2</v>
      </c>
      <c r="AS120" s="307">
        <f>(AS88/AR88)-1</f>
        <v>-0.1428571428571429</v>
      </c>
      <c r="AU120" s="309" t="s">
        <v>85</v>
      </c>
      <c r="AV120" s="199" t="s">
        <v>507</v>
      </c>
      <c r="AW120" s="199" t="s">
        <v>507</v>
      </c>
      <c r="AX120" s="199" t="s">
        <v>507</v>
      </c>
      <c r="AY120" s="199" t="s">
        <v>507</v>
      </c>
      <c r="AZ120" s="199">
        <v>0</v>
      </c>
      <c r="BA120" s="199" t="s">
        <v>507</v>
      </c>
      <c r="BB120" s="199" t="s">
        <v>507</v>
      </c>
      <c r="BC120" s="199" t="s">
        <v>507</v>
      </c>
      <c r="BD120" s="407"/>
      <c r="BE120" s="199">
        <v>-0.16666666666666663</v>
      </c>
      <c r="BF120" s="407"/>
      <c r="BG120" s="199">
        <v>0</v>
      </c>
      <c r="BH120" s="407"/>
      <c r="BI120" s="199">
        <v>0.10000000000000009</v>
      </c>
      <c r="BJ120" s="199" t="s">
        <v>507</v>
      </c>
      <c r="BK120" s="199" t="s">
        <v>507</v>
      </c>
      <c r="BL120" s="201" t="s">
        <v>507</v>
      </c>
      <c r="BM120" s="201" t="s">
        <v>507</v>
      </c>
      <c r="BN120" s="199">
        <v>1.625</v>
      </c>
      <c r="BO120" s="396"/>
      <c r="BR120" s="309" t="s">
        <v>85</v>
      </c>
      <c r="BS120" s="199" t="s">
        <v>507</v>
      </c>
      <c r="BT120" s="199" t="s">
        <v>507</v>
      </c>
      <c r="BU120" s="199" t="s">
        <v>507</v>
      </c>
      <c r="BV120" s="199" t="s">
        <v>507</v>
      </c>
      <c r="BW120" s="199">
        <v>0</v>
      </c>
      <c r="BX120" s="199" t="s">
        <v>507</v>
      </c>
      <c r="BY120" s="199" t="s">
        <v>507</v>
      </c>
      <c r="BZ120" s="199" t="s">
        <v>507</v>
      </c>
      <c r="CA120" s="407"/>
      <c r="CB120" s="199">
        <v>0.5</v>
      </c>
      <c r="CC120" s="407"/>
      <c r="CD120" s="199">
        <v>-0.58000000000000007</v>
      </c>
      <c r="CE120" s="407"/>
      <c r="CF120" s="199">
        <v>0</v>
      </c>
      <c r="CG120" s="199" t="s">
        <v>507</v>
      </c>
      <c r="CH120" s="199" t="s">
        <v>507</v>
      </c>
      <c r="CI120" s="201" t="s">
        <v>507</v>
      </c>
      <c r="CJ120" s="201" t="s">
        <v>507</v>
      </c>
      <c r="CK120" s="199">
        <v>-0.4</v>
      </c>
      <c r="CL120" s="396"/>
    </row>
    <row r="121" spans="1:90" x14ac:dyDescent="0.3">
      <c r="A121" s="1" t="s">
        <v>81</v>
      </c>
      <c r="B121" s="199">
        <v>-0.11764705882352944</v>
      </c>
      <c r="C121" s="199" t="s">
        <v>507</v>
      </c>
      <c r="D121" s="199" t="s">
        <v>507</v>
      </c>
      <c r="E121" s="199">
        <v>0</v>
      </c>
      <c r="F121" s="199">
        <v>0</v>
      </c>
      <c r="G121" s="199" t="s">
        <v>507</v>
      </c>
      <c r="H121" s="199" t="s">
        <v>507</v>
      </c>
      <c r="I121" s="199" t="s">
        <v>507</v>
      </c>
      <c r="J121" s="199" t="s">
        <v>507</v>
      </c>
      <c r="K121" s="199">
        <v>0</v>
      </c>
      <c r="L121" s="199">
        <v>0</v>
      </c>
      <c r="M121" s="199">
        <v>0</v>
      </c>
      <c r="N121" s="199">
        <v>0</v>
      </c>
      <c r="O121" s="199">
        <v>0</v>
      </c>
      <c r="P121" s="199">
        <v>0</v>
      </c>
      <c r="Q121" s="199" t="s">
        <v>507</v>
      </c>
      <c r="R121" s="199" t="s">
        <v>507</v>
      </c>
      <c r="S121" s="199">
        <v>0</v>
      </c>
      <c r="T121" s="199" t="s">
        <v>507</v>
      </c>
      <c r="U121" s="199" t="s">
        <v>507</v>
      </c>
      <c r="V121" s="307"/>
      <c r="X121" s="309" t="s">
        <v>81</v>
      </c>
      <c r="Y121" s="31">
        <v>0</v>
      </c>
      <c r="Z121" s="31" t="s">
        <v>507</v>
      </c>
      <c r="AA121" s="31" t="s">
        <v>507</v>
      </c>
      <c r="AB121" s="31">
        <v>0</v>
      </c>
      <c r="AC121" s="31">
        <v>0</v>
      </c>
      <c r="AD121" s="31" t="s">
        <v>507</v>
      </c>
      <c r="AE121" s="31" t="s">
        <v>507</v>
      </c>
      <c r="AF121" s="31" t="s">
        <v>507</v>
      </c>
      <c r="AG121" s="31" t="s">
        <v>507</v>
      </c>
      <c r="AH121" s="31">
        <v>0</v>
      </c>
      <c r="AI121" s="31">
        <v>0</v>
      </c>
      <c r="AJ121" s="31">
        <v>0</v>
      </c>
      <c r="AK121" s="31">
        <v>0</v>
      </c>
      <c r="AL121" s="31">
        <v>0</v>
      </c>
      <c r="AM121" s="31">
        <v>0</v>
      </c>
      <c r="AN121" s="31" t="s">
        <v>507</v>
      </c>
      <c r="AO121" s="31" t="s">
        <v>507</v>
      </c>
      <c r="AP121" s="31">
        <v>0</v>
      </c>
      <c r="AQ121" s="31" t="s">
        <v>507</v>
      </c>
      <c r="AR121" s="199" t="s">
        <v>507</v>
      </c>
      <c r="AS121" s="307"/>
      <c r="AU121" s="309" t="s">
        <v>81</v>
      </c>
      <c r="AV121" s="199">
        <v>0.33333333333333326</v>
      </c>
      <c r="AW121" s="199" t="s">
        <v>507</v>
      </c>
      <c r="AX121" s="199" t="s">
        <v>507</v>
      </c>
      <c r="AY121" s="199">
        <v>0</v>
      </c>
      <c r="AZ121" s="199">
        <v>0</v>
      </c>
      <c r="BA121" s="199" t="s">
        <v>507</v>
      </c>
      <c r="BB121" s="199" t="s">
        <v>507</v>
      </c>
      <c r="BC121" s="199" t="s">
        <v>507</v>
      </c>
      <c r="BD121" s="407"/>
      <c r="BE121" s="199" t="s">
        <v>507</v>
      </c>
      <c r="BF121" s="407"/>
      <c r="BG121" s="199">
        <v>0</v>
      </c>
      <c r="BH121" s="407"/>
      <c r="BI121" s="199">
        <v>0</v>
      </c>
      <c r="BJ121" s="199" t="s">
        <v>507</v>
      </c>
      <c r="BK121" s="199" t="s">
        <v>507</v>
      </c>
      <c r="BL121" s="199">
        <v>0</v>
      </c>
      <c r="BM121" s="199" t="s">
        <v>507</v>
      </c>
      <c r="BN121" s="199" t="s">
        <v>507</v>
      </c>
      <c r="BO121" s="396"/>
      <c r="BR121" s="309" t="s">
        <v>81</v>
      </c>
      <c r="BS121" s="199">
        <v>1.1818181818181817</v>
      </c>
      <c r="BT121" s="199" t="s">
        <v>507</v>
      </c>
      <c r="BU121" s="199" t="s">
        <v>507</v>
      </c>
      <c r="BV121" s="199">
        <v>0</v>
      </c>
      <c r="BW121" s="199">
        <v>0.16666666666666674</v>
      </c>
      <c r="BX121" s="199" t="s">
        <v>507</v>
      </c>
      <c r="BY121" s="199" t="s">
        <v>507</v>
      </c>
      <c r="BZ121" s="199" t="s">
        <v>507</v>
      </c>
      <c r="CA121" s="407"/>
      <c r="CB121" s="199" t="s">
        <v>507</v>
      </c>
      <c r="CC121" s="407"/>
      <c r="CD121" s="199">
        <v>0</v>
      </c>
      <c r="CE121" s="407"/>
      <c r="CF121" s="199">
        <v>0</v>
      </c>
      <c r="CG121" s="199" t="s">
        <v>507</v>
      </c>
      <c r="CH121" s="199" t="s">
        <v>507</v>
      </c>
      <c r="CI121" s="199">
        <v>7.6190476190475698E-2</v>
      </c>
      <c r="CJ121" s="199" t="s">
        <v>507</v>
      </c>
      <c r="CK121" s="199" t="s">
        <v>507</v>
      </c>
      <c r="CL121" s="396"/>
    </row>
    <row r="122" spans="1:90" x14ac:dyDescent="0.3">
      <c r="A122" s="1" t="s">
        <v>184</v>
      </c>
      <c r="B122" s="199"/>
      <c r="C122" s="199"/>
      <c r="D122" s="199"/>
      <c r="E122" s="199"/>
      <c r="F122" s="199"/>
      <c r="G122" s="199"/>
      <c r="H122" s="199"/>
      <c r="I122" s="199"/>
      <c r="J122" s="199"/>
      <c r="K122" s="199"/>
      <c r="L122" s="199"/>
      <c r="M122" s="199"/>
      <c r="N122" s="199"/>
      <c r="O122" s="199"/>
      <c r="P122" s="199"/>
      <c r="Q122" s="199"/>
      <c r="R122" s="199"/>
      <c r="S122" s="199"/>
      <c r="T122" s="199" t="s">
        <v>507</v>
      </c>
      <c r="U122" s="199">
        <v>0</v>
      </c>
      <c r="V122" s="307"/>
      <c r="X122" s="309" t="s">
        <v>184</v>
      </c>
      <c r="Y122" s="31"/>
      <c r="Z122" s="31"/>
      <c r="AA122" s="31"/>
      <c r="AB122" s="31"/>
      <c r="AC122" s="31"/>
      <c r="AD122" s="31"/>
      <c r="AE122" s="31"/>
      <c r="AF122" s="31"/>
      <c r="AG122" s="31"/>
      <c r="AH122" s="31"/>
      <c r="AI122" s="31"/>
      <c r="AJ122" s="31"/>
      <c r="AK122" s="31"/>
      <c r="AL122" s="31"/>
      <c r="AM122" s="31"/>
      <c r="AN122" s="31"/>
      <c r="AO122" s="31"/>
      <c r="AP122" s="31"/>
      <c r="AQ122" s="31"/>
      <c r="AR122" s="199">
        <v>0</v>
      </c>
      <c r="AS122" s="307"/>
      <c r="AU122" s="309" t="s">
        <v>184</v>
      </c>
      <c r="AV122" s="199"/>
      <c r="AW122" s="199"/>
      <c r="AX122" s="199"/>
      <c r="AY122" s="199"/>
      <c r="AZ122" s="199"/>
      <c r="BA122" s="199"/>
      <c r="BB122" s="199"/>
      <c r="BC122" s="199"/>
      <c r="BD122" s="407"/>
      <c r="BE122" s="199"/>
      <c r="BF122" s="407"/>
      <c r="BG122" s="199"/>
      <c r="BH122" s="407"/>
      <c r="BI122" s="199"/>
      <c r="BJ122" s="199"/>
      <c r="BK122" s="199"/>
      <c r="BL122" s="199"/>
      <c r="BM122" s="199"/>
      <c r="BN122" s="199" t="s">
        <v>507</v>
      </c>
      <c r="BO122" s="396"/>
      <c r="BR122" s="309" t="s">
        <v>184</v>
      </c>
      <c r="BS122" s="199"/>
      <c r="BT122" s="199"/>
      <c r="BU122" s="199"/>
      <c r="BV122" s="199"/>
      <c r="BW122" s="199"/>
      <c r="BX122" s="199"/>
      <c r="BY122" s="199"/>
      <c r="BZ122" s="199"/>
      <c r="CA122" s="407"/>
      <c r="CB122" s="199"/>
      <c r="CC122" s="407"/>
      <c r="CD122" s="199"/>
      <c r="CE122" s="407"/>
      <c r="CF122" s="199"/>
      <c r="CG122" s="199"/>
      <c r="CH122" s="199"/>
      <c r="CI122" s="199"/>
      <c r="CJ122" s="199"/>
      <c r="CK122" s="199">
        <v>-0.66666666666666674</v>
      </c>
      <c r="CL122" s="396"/>
    </row>
    <row r="123" spans="1:90" x14ac:dyDescent="0.3">
      <c r="A123" s="1" t="s">
        <v>159</v>
      </c>
      <c r="B123" s="199"/>
      <c r="C123" s="199"/>
      <c r="D123" s="199"/>
      <c r="E123" s="199"/>
      <c r="F123" s="199"/>
      <c r="G123" s="199"/>
      <c r="H123" s="199"/>
      <c r="I123" s="199" t="s">
        <v>507</v>
      </c>
      <c r="J123" s="199" t="s">
        <v>507</v>
      </c>
      <c r="K123" s="199" t="s">
        <v>507</v>
      </c>
      <c r="L123" s="199" t="s">
        <v>507</v>
      </c>
      <c r="M123" s="199" t="s">
        <v>507</v>
      </c>
      <c r="N123" s="199" t="s">
        <v>507</v>
      </c>
      <c r="O123" s="199" t="s">
        <v>507</v>
      </c>
      <c r="P123" s="199" t="s">
        <v>507</v>
      </c>
      <c r="Q123" s="199" t="s">
        <v>507</v>
      </c>
      <c r="R123" s="199" t="s">
        <v>507</v>
      </c>
      <c r="S123" s="199" t="s">
        <v>507</v>
      </c>
      <c r="T123" s="199" t="s">
        <v>507</v>
      </c>
      <c r="U123" s="199" t="s">
        <v>507</v>
      </c>
      <c r="V123" s="307"/>
      <c r="X123" s="309" t="s">
        <v>159</v>
      </c>
      <c r="Y123" s="31"/>
      <c r="Z123" s="31"/>
      <c r="AA123" s="31"/>
      <c r="AB123" s="31"/>
      <c r="AC123" s="31"/>
      <c r="AD123" s="31"/>
      <c r="AE123" s="31"/>
      <c r="AF123" s="31" t="s">
        <v>507</v>
      </c>
      <c r="AG123" s="31" t="s">
        <v>507</v>
      </c>
      <c r="AH123" s="31" t="s">
        <v>507</v>
      </c>
      <c r="AI123" s="31" t="s">
        <v>507</v>
      </c>
      <c r="AJ123" s="31" t="s">
        <v>507</v>
      </c>
      <c r="AK123" s="31" t="s">
        <v>507</v>
      </c>
      <c r="AL123" s="31" t="s">
        <v>507</v>
      </c>
      <c r="AM123" s="31" t="s">
        <v>507</v>
      </c>
      <c r="AN123" s="31" t="s">
        <v>507</v>
      </c>
      <c r="AO123" s="31" t="s">
        <v>507</v>
      </c>
      <c r="AP123" s="31" t="s">
        <v>507</v>
      </c>
      <c r="AQ123" s="31" t="s">
        <v>507</v>
      </c>
      <c r="AR123" s="199" t="s">
        <v>507</v>
      </c>
      <c r="AS123" s="307"/>
      <c r="AU123" s="309" t="s">
        <v>159</v>
      </c>
      <c r="AV123" s="199"/>
      <c r="AW123" s="199"/>
      <c r="AX123" s="199"/>
      <c r="AY123" s="199"/>
      <c r="AZ123" s="199"/>
      <c r="BA123" s="199"/>
      <c r="BB123" s="199"/>
      <c r="BC123" s="199" t="s">
        <v>507</v>
      </c>
      <c r="BD123" s="407"/>
      <c r="BE123" s="199" t="s">
        <v>507</v>
      </c>
      <c r="BF123" s="407"/>
      <c r="BG123" s="199" t="s">
        <v>507</v>
      </c>
      <c r="BH123" s="407"/>
      <c r="BI123" s="199" t="s">
        <v>507</v>
      </c>
      <c r="BJ123" s="199" t="s">
        <v>507</v>
      </c>
      <c r="BK123" s="199" t="s">
        <v>507</v>
      </c>
      <c r="BL123" s="199" t="s">
        <v>507</v>
      </c>
      <c r="BM123" s="199" t="s">
        <v>507</v>
      </c>
      <c r="BN123" s="199" t="s">
        <v>507</v>
      </c>
      <c r="BO123" s="396"/>
      <c r="BR123" s="309" t="s">
        <v>159</v>
      </c>
      <c r="BS123" s="199"/>
      <c r="BT123" s="199"/>
      <c r="BU123" s="199"/>
      <c r="BV123" s="199"/>
      <c r="BW123" s="199"/>
      <c r="BX123" s="199"/>
      <c r="BY123" s="199"/>
      <c r="BZ123" s="199" t="s">
        <v>507</v>
      </c>
      <c r="CA123" s="407"/>
      <c r="CB123" s="199" t="s">
        <v>507</v>
      </c>
      <c r="CC123" s="407"/>
      <c r="CD123" s="199" t="s">
        <v>507</v>
      </c>
      <c r="CE123" s="407"/>
      <c r="CF123" s="199" t="s">
        <v>507</v>
      </c>
      <c r="CG123" s="199" t="s">
        <v>507</v>
      </c>
      <c r="CH123" s="199" t="s">
        <v>507</v>
      </c>
      <c r="CI123" s="199" t="s">
        <v>507</v>
      </c>
      <c r="CJ123" s="199" t="s">
        <v>507</v>
      </c>
      <c r="CK123" s="199" t="s">
        <v>507</v>
      </c>
      <c r="CL123" s="396"/>
    </row>
    <row r="124" spans="1:90" x14ac:dyDescent="0.3">
      <c r="A124" s="1" t="s">
        <v>192</v>
      </c>
      <c r="B124" s="199"/>
      <c r="C124" s="199"/>
      <c r="D124" s="199"/>
      <c r="E124" s="199"/>
      <c r="F124" s="199"/>
      <c r="G124" s="199"/>
      <c r="H124" s="199"/>
      <c r="I124" s="199"/>
      <c r="J124" s="199"/>
      <c r="K124" s="199"/>
      <c r="L124" s="199"/>
      <c r="M124" s="199" t="s">
        <v>507</v>
      </c>
      <c r="N124" s="199" t="s">
        <v>507</v>
      </c>
      <c r="O124" s="199" t="s">
        <v>507</v>
      </c>
      <c r="P124" s="199" t="s">
        <v>507</v>
      </c>
      <c r="Q124" s="199" t="s">
        <v>507</v>
      </c>
      <c r="R124" s="199">
        <v>-0.61904761904761907</v>
      </c>
      <c r="S124" s="199">
        <v>0</v>
      </c>
      <c r="T124" s="199">
        <v>0</v>
      </c>
      <c r="U124" s="199">
        <v>0</v>
      </c>
      <c r="V124" s="307"/>
      <c r="X124" s="309" t="s">
        <v>192</v>
      </c>
      <c r="Y124" s="31"/>
      <c r="Z124" s="31"/>
      <c r="AA124" s="31"/>
      <c r="AB124" s="31"/>
      <c r="AC124" s="31"/>
      <c r="AD124" s="31"/>
      <c r="AE124" s="31"/>
      <c r="AF124" s="31"/>
      <c r="AG124" s="31"/>
      <c r="AH124" s="31"/>
      <c r="AI124" s="31"/>
      <c r="AJ124" s="31" t="s">
        <v>507</v>
      </c>
      <c r="AK124" s="31" t="s">
        <v>507</v>
      </c>
      <c r="AL124" s="31" t="s">
        <v>507</v>
      </c>
      <c r="AM124" s="31" t="s">
        <v>507</v>
      </c>
      <c r="AN124" s="31" t="s">
        <v>507</v>
      </c>
      <c r="AO124" s="31">
        <v>0</v>
      </c>
      <c r="AP124" s="31">
        <v>0</v>
      </c>
      <c r="AQ124" s="31">
        <v>-0.33333333333333337</v>
      </c>
      <c r="AR124" s="199">
        <v>0.5</v>
      </c>
      <c r="AS124" s="307"/>
      <c r="AU124" s="309" t="s">
        <v>192</v>
      </c>
      <c r="AV124" s="199"/>
      <c r="AW124" s="199"/>
      <c r="AX124" s="199"/>
      <c r="AY124" s="199"/>
      <c r="AZ124" s="199"/>
      <c r="BA124" s="199"/>
      <c r="BB124" s="199"/>
      <c r="BC124" s="199"/>
      <c r="BD124" s="407"/>
      <c r="BE124" s="199"/>
      <c r="BF124" s="407"/>
      <c r="BG124" s="199" t="s">
        <v>507</v>
      </c>
      <c r="BH124" s="407"/>
      <c r="BI124" s="199" t="s">
        <v>507</v>
      </c>
      <c r="BJ124" s="199" t="s">
        <v>507</v>
      </c>
      <c r="BK124" s="199">
        <v>-9.9999999999999978E-2</v>
      </c>
      <c r="BL124" s="199">
        <v>0.11111111111111116</v>
      </c>
      <c r="BM124" s="199">
        <v>0</v>
      </c>
      <c r="BN124" s="199">
        <v>0.66666666666666674</v>
      </c>
      <c r="BO124" s="396"/>
      <c r="BR124" s="309" t="s">
        <v>192</v>
      </c>
      <c r="BS124" s="199"/>
      <c r="BT124" s="199"/>
      <c r="BU124" s="199"/>
      <c r="BV124" s="199"/>
      <c r="BW124" s="199"/>
      <c r="BX124" s="199"/>
      <c r="BY124" s="199"/>
      <c r="BZ124" s="199"/>
      <c r="CA124" s="407"/>
      <c r="CB124" s="199"/>
      <c r="CC124" s="407"/>
      <c r="CD124" s="199" t="s">
        <v>507</v>
      </c>
      <c r="CE124" s="407"/>
      <c r="CF124" s="199" t="s">
        <v>507</v>
      </c>
      <c r="CG124" s="199" t="s">
        <v>507</v>
      </c>
      <c r="CH124" s="199">
        <v>-0.41999999999999993</v>
      </c>
      <c r="CI124" s="199">
        <v>0.72413793103448354</v>
      </c>
      <c r="CJ124" s="199">
        <v>0.49999999999999933</v>
      </c>
      <c r="CK124" s="199">
        <v>1.3809523809523809</v>
      </c>
      <c r="CL124" s="396"/>
    </row>
    <row r="125" spans="1:90" x14ac:dyDescent="0.3">
      <c r="A125" s="1" t="s">
        <v>264</v>
      </c>
      <c r="B125" s="199"/>
      <c r="C125" s="199"/>
      <c r="D125" s="199"/>
      <c r="E125" s="199"/>
      <c r="F125" s="199"/>
      <c r="G125" s="199"/>
      <c r="H125" s="199" t="s">
        <v>507</v>
      </c>
      <c r="I125" s="199" t="s">
        <v>507</v>
      </c>
      <c r="J125" s="199" t="s">
        <v>507</v>
      </c>
      <c r="K125" s="199" t="s">
        <v>507</v>
      </c>
      <c r="L125" s="199" t="s">
        <v>507</v>
      </c>
      <c r="M125" s="199" t="s">
        <v>507</v>
      </c>
      <c r="N125" s="199" t="s">
        <v>507</v>
      </c>
      <c r="O125" s="199" t="s">
        <v>507</v>
      </c>
      <c r="P125" s="199" t="s">
        <v>507</v>
      </c>
      <c r="Q125" s="199" t="s">
        <v>507</v>
      </c>
      <c r="R125" s="199" t="s">
        <v>507</v>
      </c>
      <c r="S125" s="199" t="s">
        <v>507</v>
      </c>
      <c r="T125" s="199" t="s">
        <v>507</v>
      </c>
      <c r="U125" s="199" t="s">
        <v>507</v>
      </c>
      <c r="V125" s="307"/>
      <c r="X125" s="309" t="s">
        <v>264</v>
      </c>
      <c r="Y125" s="31"/>
      <c r="Z125" s="31"/>
      <c r="AA125" s="31"/>
      <c r="AB125" s="31"/>
      <c r="AC125" s="31"/>
      <c r="AD125" s="31"/>
      <c r="AE125" s="31" t="s">
        <v>507</v>
      </c>
      <c r="AF125" s="31" t="s">
        <v>507</v>
      </c>
      <c r="AG125" s="31" t="s">
        <v>507</v>
      </c>
      <c r="AH125" s="31" t="s">
        <v>507</v>
      </c>
      <c r="AI125" s="31" t="s">
        <v>507</v>
      </c>
      <c r="AJ125" s="31" t="s">
        <v>507</v>
      </c>
      <c r="AK125" s="31" t="s">
        <v>507</v>
      </c>
      <c r="AL125" s="31" t="s">
        <v>507</v>
      </c>
      <c r="AM125" s="31" t="s">
        <v>507</v>
      </c>
      <c r="AN125" s="31" t="s">
        <v>507</v>
      </c>
      <c r="AO125" s="31" t="s">
        <v>507</v>
      </c>
      <c r="AP125" s="31" t="s">
        <v>507</v>
      </c>
      <c r="AQ125" s="31" t="s">
        <v>507</v>
      </c>
      <c r="AR125" s="199" t="s">
        <v>507</v>
      </c>
      <c r="AS125" s="307"/>
      <c r="AU125" s="309" t="s">
        <v>264</v>
      </c>
      <c r="AV125" s="199"/>
      <c r="AW125" s="199"/>
      <c r="AX125" s="199"/>
      <c r="AY125" s="199"/>
      <c r="AZ125" s="199"/>
      <c r="BA125" s="199"/>
      <c r="BB125" s="199" t="s">
        <v>507</v>
      </c>
      <c r="BC125" s="199" t="s">
        <v>507</v>
      </c>
      <c r="BD125" s="407"/>
      <c r="BE125" s="199" t="s">
        <v>507</v>
      </c>
      <c r="BF125" s="407"/>
      <c r="BG125" s="199" t="s">
        <v>507</v>
      </c>
      <c r="BH125" s="407"/>
      <c r="BI125" s="199" t="s">
        <v>507</v>
      </c>
      <c r="BJ125" s="199" t="s">
        <v>507</v>
      </c>
      <c r="BK125" s="199" t="s">
        <v>507</v>
      </c>
      <c r="BL125" s="199" t="s">
        <v>507</v>
      </c>
      <c r="BM125" s="199" t="s">
        <v>507</v>
      </c>
      <c r="BN125" s="199" t="s">
        <v>507</v>
      </c>
      <c r="BO125" s="396"/>
      <c r="BR125" s="309" t="s">
        <v>264</v>
      </c>
      <c r="BS125" s="199"/>
      <c r="BT125" s="199"/>
      <c r="BU125" s="199"/>
      <c r="BV125" s="199"/>
      <c r="BW125" s="199"/>
      <c r="BX125" s="199"/>
      <c r="BY125" s="199" t="s">
        <v>507</v>
      </c>
      <c r="BZ125" s="199" t="s">
        <v>507</v>
      </c>
      <c r="CA125" s="407"/>
      <c r="CB125" s="199" t="s">
        <v>507</v>
      </c>
      <c r="CC125" s="407"/>
      <c r="CD125" s="199" t="s">
        <v>507</v>
      </c>
      <c r="CE125" s="407"/>
      <c r="CF125" s="199" t="s">
        <v>507</v>
      </c>
      <c r="CG125" s="199" t="s">
        <v>507</v>
      </c>
      <c r="CH125" s="199" t="s">
        <v>507</v>
      </c>
      <c r="CI125" s="199" t="s">
        <v>507</v>
      </c>
      <c r="CJ125" s="199" t="s">
        <v>507</v>
      </c>
      <c r="CK125" s="199" t="s">
        <v>507</v>
      </c>
      <c r="CL125" s="396"/>
    </row>
    <row r="126" spans="1:90" x14ac:dyDescent="0.3">
      <c r="A126" s="3" t="s">
        <v>456</v>
      </c>
      <c r="B126" s="199">
        <v>4.1666666666666741E-2</v>
      </c>
      <c r="C126" s="199">
        <v>-9.9999999999999978E-2</v>
      </c>
      <c r="D126" s="199" t="s">
        <v>507</v>
      </c>
      <c r="E126" s="199" t="s">
        <v>507</v>
      </c>
      <c r="F126" s="199" t="s">
        <v>507</v>
      </c>
      <c r="G126" s="199" t="s">
        <v>507</v>
      </c>
      <c r="H126" s="199" t="s">
        <v>507</v>
      </c>
      <c r="I126" s="199" t="s">
        <v>507</v>
      </c>
      <c r="J126" s="199" t="s">
        <v>507</v>
      </c>
      <c r="K126" s="199" t="s">
        <v>507</v>
      </c>
      <c r="L126" s="199" t="s">
        <v>507</v>
      </c>
      <c r="M126" s="199" t="s">
        <v>507</v>
      </c>
      <c r="N126" s="199" t="s">
        <v>507</v>
      </c>
      <c r="O126" s="199" t="s">
        <v>507</v>
      </c>
      <c r="P126" s="199" t="s">
        <v>507</v>
      </c>
      <c r="Q126" s="199" t="s">
        <v>507</v>
      </c>
      <c r="R126" s="199" t="s">
        <v>507</v>
      </c>
      <c r="S126" s="199">
        <v>0</v>
      </c>
      <c r="T126" s="199" t="s">
        <v>507</v>
      </c>
      <c r="U126" s="199" t="s">
        <v>507</v>
      </c>
      <c r="V126" s="307"/>
      <c r="X126" s="310" t="s">
        <v>456</v>
      </c>
      <c r="Y126" s="31">
        <v>0</v>
      </c>
      <c r="Z126" s="31">
        <v>0</v>
      </c>
      <c r="AA126" s="31" t="s">
        <v>507</v>
      </c>
      <c r="AB126" s="31" t="s">
        <v>507</v>
      </c>
      <c r="AC126" s="31" t="s">
        <v>507</v>
      </c>
      <c r="AD126" s="31" t="s">
        <v>507</v>
      </c>
      <c r="AE126" s="31" t="s">
        <v>507</v>
      </c>
      <c r="AF126" s="31" t="s">
        <v>507</v>
      </c>
      <c r="AG126" s="31" t="s">
        <v>507</v>
      </c>
      <c r="AH126" s="31" t="s">
        <v>507</v>
      </c>
      <c r="AI126" s="31" t="s">
        <v>507</v>
      </c>
      <c r="AJ126" s="31" t="s">
        <v>507</v>
      </c>
      <c r="AK126" s="31" t="s">
        <v>507</v>
      </c>
      <c r="AL126" s="31" t="s">
        <v>507</v>
      </c>
      <c r="AM126" s="31" t="s">
        <v>507</v>
      </c>
      <c r="AN126" s="31" t="s">
        <v>507</v>
      </c>
      <c r="AO126" s="31" t="s">
        <v>507</v>
      </c>
      <c r="AP126" s="31">
        <v>4.1666666666666741E-2</v>
      </c>
      <c r="AQ126" s="31" t="s">
        <v>507</v>
      </c>
      <c r="AR126" s="199" t="s">
        <v>507</v>
      </c>
      <c r="AS126" s="307"/>
      <c r="AU126" s="310" t="s">
        <v>456</v>
      </c>
      <c r="AV126" s="199">
        <v>-0.5</v>
      </c>
      <c r="AW126" s="199">
        <v>0.5</v>
      </c>
      <c r="AX126" s="199" t="s">
        <v>507</v>
      </c>
      <c r="AY126" s="199" t="s">
        <v>507</v>
      </c>
      <c r="AZ126" s="199" t="s">
        <v>507</v>
      </c>
      <c r="BA126" s="199" t="s">
        <v>507</v>
      </c>
      <c r="BB126" s="199" t="s">
        <v>507</v>
      </c>
      <c r="BC126" s="199" t="s">
        <v>507</v>
      </c>
      <c r="BD126" s="407"/>
      <c r="BE126" s="199" t="s">
        <v>507</v>
      </c>
      <c r="BF126" s="407"/>
      <c r="BG126" s="199" t="s">
        <v>507</v>
      </c>
      <c r="BH126" s="407"/>
      <c r="BI126" s="199" t="s">
        <v>507</v>
      </c>
      <c r="BJ126" s="199" t="s">
        <v>507</v>
      </c>
      <c r="BK126" s="199" t="s">
        <v>507</v>
      </c>
      <c r="BL126" s="199">
        <v>-0.38704028021015757</v>
      </c>
      <c r="BM126" s="199" t="s">
        <v>507</v>
      </c>
      <c r="BN126" s="199" t="s">
        <v>507</v>
      </c>
      <c r="BO126" s="396"/>
      <c r="BR126" s="310" t="s">
        <v>456</v>
      </c>
      <c r="BS126" s="199">
        <v>-0.11111111111111116</v>
      </c>
      <c r="BT126" s="199">
        <v>-0.25</v>
      </c>
      <c r="BU126" s="199" t="s">
        <v>507</v>
      </c>
      <c r="BV126" s="199" t="s">
        <v>507</v>
      </c>
      <c r="BW126" s="199" t="s">
        <v>507</v>
      </c>
      <c r="BX126" s="199" t="s">
        <v>507</v>
      </c>
      <c r="BY126" s="199" t="s">
        <v>507</v>
      </c>
      <c r="BZ126" s="199" t="s">
        <v>507</v>
      </c>
      <c r="CA126" s="407"/>
      <c r="CB126" s="199" t="s">
        <v>507</v>
      </c>
      <c r="CC126" s="407"/>
      <c r="CD126" s="199" t="s">
        <v>507</v>
      </c>
      <c r="CE126" s="407"/>
      <c r="CF126" s="199" t="s">
        <v>507</v>
      </c>
      <c r="CG126" s="199" t="s">
        <v>507</v>
      </c>
      <c r="CH126" s="199" t="s">
        <v>507</v>
      </c>
      <c r="CI126" s="199">
        <v>-0.25373134328358204</v>
      </c>
      <c r="CJ126" s="199" t="s">
        <v>507</v>
      </c>
      <c r="CK126" s="199" t="s">
        <v>507</v>
      </c>
      <c r="CL126" s="396"/>
    </row>
    <row r="127" spans="1:90" x14ac:dyDescent="0.3">
      <c r="A127" s="3" t="s">
        <v>267</v>
      </c>
      <c r="B127" s="199"/>
      <c r="C127" s="199"/>
      <c r="D127" s="199"/>
      <c r="E127" s="199"/>
      <c r="F127" s="199"/>
      <c r="G127" s="199"/>
      <c r="H127" s="199"/>
      <c r="I127" s="199"/>
      <c r="J127" s="199"/>
      <c r="K127" s="199"/>
      <c r="L127" s="199"/>
      <c r="M127" s="199"/>
      <c r="N127" s="199"/>
      <c r="O127" s="199"/>
      <c r="P127" s="199"/>
      <c r="Q127" s="199"/>
      <c r="R127" s="199"/>
      <c r="S127" s="199"/>
      <c r="T127" s="199" t="s">
        <v>507</v>
      </c>
      <c r="U127" s="199" t="s">
        <v>507</v>
      </c>
      <c r="V127" s="307"/>
      <c r="X127" s="310" t="s">
        <v>267</v>
      </c>
      <c r="Y127" s="31"/>
      <c r="Z127" s="31"/>
      <c r="AA127" s="31"/>
      <c r="AB127" s="31"/>
      <c r="AC127" s="31"/>
      <c r="AD127" s="31"/>
      <c r="AE127" s="31"/>
      <c r="AF127" s="31"/>
      <c r="AG127" s="31"/>
      <c r="AH127" s="31"/>
      <c r="AI127" s="31"/>
      <c r="AJ127" s="31"/>
      <c r="AK127" s="31"/>
      <c r="AL127" s="31"/>
      <c r="AM127" s="31"/>
      <c r="AN127" s="31"/>
      <c r="AO127" s="31"/>
      <c r="AP127" s="31"/>
      <c r="AQ127" s="31"/>
      <c r="AR127" s="199" t="s">
        <v>507</v>
      </c>
      <c r="AS127" s="307"/>
      <c r="AU127" s="310"/>
      <c r="AV127" s="199"/>
      <c r="AW127" s="199"/>
      <c r="AX127" s="199"/>
      <c r="AY127" s="199"/>
      <c r="AZ127" s="199"/>
      <c r="BA127" s="199"/>
      <c r="BB127" s="199"/>
      <c r="BC127" s="199"/>
      <c r="BD127" s="407"/>
      <c r="BE127" s="199"/>
      <c r="BF127" s="407"/>
      <c r="BG127" s="199"/>
      <c r="BH127" s="407"/>
      <c r="BI127" s="199"/>
      <c r="BJ127" s="199"/>
      <c r="BK127" s="199"/>
      <c r="BL127" s="199"/>
      <c r="BM127" s="199"/>
      <c r="BN127" s="199" t="s">
        <v>507</v>
      </c>
      <c r="BO127" s="396"/>
      <c r="BR127" s="310"/>
      <c r="BS127" s="199"/>
      <c r="BT127" s="199"/>
      <c r="BU127" s="199"/>
      <c r="BV127" s="199"/>
      <c r="BW127" s="199"/>
      <c r="BX127" s="199"/>
      <c r="BY127" s="199"/>
      <c r="BZ127" s="199"/>
      <c r="CA127" s="407"/>
      <c r="CB127" s="199"/>
      <c r="CC127" s="407"/>
      <c r="CD127" s="199"/>
      <c r="CE127" s="407"/>
      <c r="CF127" s="199"/>
      <c r="CG127" s="199"/>
      <c r="CH127" s="199"/>
      <c r="CI127" s="199"/>
      <c r="CJ127" s="199"/>
      <c r="CK127" s="199" t="s">
        <v>507</v>
      </c>
      <c r="CL127" s="396"/>
    </row>
    <row r="128" spans="1:90" x14ac:dyDescent="0.3">
      <c r="A128" s="1" t="s">
        <v>86</v>
      </c>
      <c r="B128" s="199">
        <v>0</v>
      </c>
      <c r="C128" s="199">
        <v>0</v>
      </c>
      <c r="D128" s="199">
        <v>0</v>
      </c>
      <c r="E128" s="199" t="s">
        <v>507</v>
      </c>
      <c r="F128" s="199" t="s">
        <v>507</v>
      </c>
      <c r="G128" s="199" t="s">
        <v>507</v>
      </c>
      <c r="H128" s="199" t="s">
        <v>507</v>
      </c>
      <c r="I128" s="199" t="s">
        <v>507</v>
      </c>
      <c r="J128" s="199" t="s">
        <v>507</v>
      </c>
      <c r="K128" s="199" t="s">
        <v>507</v>
      </c>
      <c r="L128" s="199" t="s">
        <v>507</v>
      </c>
      <c r="M128" s="199" t="s">
        <v>507</v>
      </c>
      <c r="N128" s="199" t="s">
        <v>507</v>
      </c>
      <c r="O128" s="199" t="s">
        <v>507</v>
      </c>
      <c r="P128" s="199" t="s">
        <v>507</v>
      </c>
      <c r="Q128" s="199" t="s">
        <v>507</v>
      </c>
      <c r="R128" s="199" t="s">
        <v>507</v>
      </c>
      <c r="S128" s="199">
        <v>0.5</v>
      </c>
      <c r="T128" s="199" t="s">
        <v>507</v>
      </c>
      <c r="U128" s="199" t="s">
        <v>507</v>
      </c>
      <c r="V128" s="307"/>
      <c r="X128" s="309" t="s">
        <v>86</v>
      </c>
      <c r="Y128" s="31">
        <v>0</v>
      </c>
      <c r="Z128" s="31">
        <v>0</v>
      </c>
      <c r="AA128" s="31">
        <v>0</v>
      </c>
      <c r="AB128" s="31" t="s">
        <v>507</v>
      </c>
      <c r="AC128" s="31" t="s">
        <v>507</v>
      </c>
      <c r="AD128" s="31" t="s">
        <v>507</v>
      </c>
      <c r="AE128" s="31" t="s">
        <v>507</v>
      </c>
      <c r="AF128" s="31" t="s">
        <v>507</v>
      </c>
      <c r="AG128" s="31" t="s">
        <v>507</v>
      </c>
      <c r="AH128" s="31" t="s">
        <v>507</v>
      </c>
      <c r="AI128" s="31" t="s">
        <v>507</v>
      </c>
      <c r="AJ128" s="31" t="s">
        <v>507</v>
      </c>
      <c r="AK128" s="31" t="s">
        <v>507</v>
      </c>
      <c r="AL128" s="31" t="s">
        <v>507</v>
      </c>
      <c r="AM128" s="31" t="s">
        <v>507</v>
      </c>
      <c r="AN128" s="31" t="s">
        <v>507</v>
      </c>
      <c r="AO128" s="31" t="s">
        <v>507</v>
      </c>
      <c r="AP128" s="31">
        <v>0</v>
      </c>
      <c r="AQ128" s="31" t="s">
        <v>507</v>
      </c>
      <c r="AR128" s="199" t="s">
        <v>507</v>
      </c>
      <c r="AS128" s="307"/>
      <c r="AU128" s="309" t="s">
        <v>86</v>
      </c>
      <c r="AV128" s="199">
        <v>0</v>
      </c>
      <c r="AW128" s="199">
        <v>0</v>
      </c>
      <c r="AX128" s="199">
        <v>0</v>
      </c>
      <c r="AY128" s="199" t="s">
        <v>507</v>
      </c>
      <c r="AZ128" s="199" t="s">
        <v>507</v>
      </c>
      <c r="BA128" s="199" t="s">
        <v>507</v>
      </c>
      <c r="BB128" s="199" t="s">
        <v>507</v>
      </c>
      <c r="BC128" s="199" t="s">
        <v>507</v>
      </c>
      <c r="BD128" s="407"/>
      <c r="BE128" s="199" t="s">
        <v>507</v>
      </c>
      <c r="BF128" s="407"/>
      <c r="BG128" s="199" t="s">
        <v>507</v>
      </c>
      <c r="BH128" s="407"/>
      <c r="BI128" s="199" t="s">
        <v>507</v>
      </c>
      <c r="BJ128" s="199" t="s">
        <v>507</v>
      </c>
      <c r="BK128" s="199" t="s">
        <v>507</v>
      </c>
      <c r="BL128" s="199">
        <v>0</v>
      </c>
      <c r="BM128" s="199" t="s">
        <v>507</v>
      </c>
      <c r="BN128" s="199" t="s">
        <v>507</v>
      </c>
      <c r="BO128" s="396"/>
      <c r="BR128" s="309" t="s">
        <v>86</v>
      </c>
      <c r="BS128" s="199">
        <v>1</v>
      </c>
      <c r="BT128" s="199">
        <v>-0.5</v>
      </c>
      <c r="BU128" s="199">
        <v>-0.4</v>
      </c>
      <c r="BV128" s="199" t="s">
        <v>507</v>
      </c>
      <c r="BW128" s="199" t="s">
        <v>507</v>
      </c>
      <c r="BX128" s="199" t="s">
        <v>507</v>
      </c>
      <c r="BY128" s="199" t="s">
        <v>507</v>
      </c>
      <c r="BZ128" s="199" t="s">
        <v>507</v>
      </c>
      <c r="CA128" s="407"/>
      <c r="CB128" s="199" t="s">
        <v>507</v>
      </c>
      <c r="CC128" s="407"/>
      <c r="CD128" s="199" t="s">
        <v>507</v>
      </c>
      <c r="CE128" s="407"/>
      <c r="CF128" s="199" t="s">
        <v>507</v>
      </c>
      <c r="CG128" s="199" t="s">
        <v>507</v>
      </c>
      <c r="CH128" s="199" t="s">
        <v>507</v>
      </c>
      <c r="CI128" s="199">
        <v>1.0000000000000009</v>
      </c>
      <c r="CJ128" s="199" t="s">
        <v>507</v>
      </c>
      <c r="CK128" s="199" t="s">
        <v>507</v>
      </c>
      <c r="CL128" s="396"/>
    </row>
    <row r="129" spans="1:137" x14ac:dyDescent="0.3">
      <c r="A129" s="1" t="s">
        <v>37</v>
      </c>
      <c r="B129" s="199">
        <v>0.25</v>
      </c>
      <c r="C129" s="199" t="s">
        <v>507</v>
      </c>
      <c r="D129" s="199" t="s">
        <v>507</v>
      </c>
      <c r="E129" s="199" t="s">
        <v>507</v>
      </c>
      <c r="F129" s="199" t="s">
        <v>507</v>
      </c>
      <c r="G129" s="199">
        <v>0.33333333333333326</v>
      </c>
      <c r="H129" s="199">
        <v>0</v>
      </c>
      <c r="I129" s="199" t="s">
        <v>507</v>
      </c>
      <c r="J129" s="199" t="s">
        <v>507</v>
      </c>
      <c r="K129" s="199" t="s">
        <v>507</v>
      </c>
      <c r="L129" s="199">
        <v>0</v>
      </c>
      <c r="M129" s="199" t="s">
        <v>507</v>
      </c>
      <c r="N129" s="199" t="s">
        <v>507</v>
      </c>
      <c r="O129" s="199" t="s">
        <v>507</v>
      </c>
      <c r="P129" s="199" t="s">
        <v>507</v>
      </c>
      <c r="Q129" s="199" t="s">
        <v>507</v>
      </c>
      <c r="R129" s="199">
        <v>-0.33333333333333337</v>
      </c>
      <c r="S129" s="199" t="s">
        <v>507</v>
      </c>
      <c r="T129" s="199" t="s">
        <v>507</v>
      </c>
      <c r="U129" s="199" t="s">
        <v>507</v>
      </c>
      <c r="V129" s="307"/>
      <c r="X129" s="309" t="s">
        <v>37</v>
      </c>
      <c r="Y129" s="31">
        <v>0</v>
      </c>
      <c r="Z129" s="31" t="s">
        <v>507</v>
      </c>
      <c r="AA129" s="31" t="s">
        <v>507</v>
      </c>
      <c r="AB129" s="31" t="s">
        <v>507</v>
      </c>
      <c r="AC129" s="31" t="s">
        <v>507</v>
      </c>
      <c r="AD129" s="31">
        <v>0</v>
      </c>
      <c r="AE129" s="31">
        <v>0</v>
      </c>
      <c r="AF129" s="31" t="s">
        <v>507</v>
      </c>
      <c r="AG129" s="31" t="s">
        <v>507</v>
      </c>
      <c r="AH129" s="31">
        <v>-0.16666666666666663</v>
      </c>
      <c r="AI129" s="31">
        <v>0</v>
      </c>
      <c r="AJ129" s="31" t="s">
        <v>507</v>
      </c>
      <c r="AK129" s="31" t="s">
        <v>507</v>
      </c>
      <c r="AL129" s="31" t="s">
        <v>507</v>
      </c>
      <c r="AM129" s="31" t="s">
        <v>507</v>
      </c>
      <c r="AN129" s="31" t="s">
        <v>507</v>
      </c>
      <c r="AO129" s="31">
        <v>-7.6923076923076872E-2</v>
      </c>
      <c r="AP129" s="31" t="s">
        <v>507</v>
      </c>
      <c r="AQ129" s="31" t="s">
        <v>507</v>
      </c>
      <c r="AR129" s="199" t="s">
        <v>507</v>
      </c>
      <c r="AS129" s="307"/>
      <c r="AU129" s="309" t="s">
        <v>37</v>
      </c>
      <c r="AV129" s="199">
        <v>4.1666666666666741E-2</v>
      </c>
      <c r="AW129" s="199" t="s">
        <v>507</v>
      </c>
      <c r="AX129" s="199" t="s">
        <v>507</v>
      </c>
      <c r="AY129" s="199" t="s">
        <v>507</v>
      </c>
      <c r="AZ129" s="199" t="s">
        <v>507</v>
      </c>
      <c r="BA129" s="199">
        <v>0</v>
      </c>
      <c r="BB129" s="199">
        <v>0</v>
      </c>
      <c r="BC129" s="199" t="s">
        <v>507</v>
      </c>
      <c r="BD129" s="407"/>
      <c r="BE129" s="199" t="s">
        <v>507</v>
      </c>
      <c r="BF129" s="407"/>
      <c r="BG129" s="199" t="s">
        <v>507</v>
      </c>
      <c r="BH129" s="407"/>
      <c r="BI129" s="199" t="s">
        <v>507</v>
      </c>
      <c r="BJ129" s="199" t="s">
        <v>507</v>
      </c>
      <c r="BK129" s="199">
        <v>-0.33333333333333337</v>
      </c>
      <c r="BL129" s="199" t="s">
        <v>507</v>
      </c>
      <c r="BM129" s="199" t="s">
        <v>507</v>
      </c>
      <c r="BN129" s="199" t="s">
        <v>507</v>
      </c>
      <c r="BO129" s="396"/>
      <c r="BR129" s="309" t="s">
        <v>37</v>
      </c>
      <c r="BS129" s="199">
        <v>0</v>
      </c>
      <c r="BT129" s="199" t="s">
        <v>507</v>
      </c>
      <c r="BU129" s="199" t="s">
        <v>507</v>
      </c>
      <c r="BV129" s="199" t="s">
        <v>507</v>
      </c>
      <c r="BW129" s="199" t="s">
        <v>507</v>
      </c>
      <c r="BX129" s="199">
        <v>-0.5</v>
      </c>
      <c r="BY129" s="199">
        <v>0</v>
      </c>
      <c r="BZ129" s="199" t="s">
        <v>507</v>
      </c>
      <c r="CA129" s="407"/>
      <c r="CB129" s="199" t="s">
        <v>507</v>
      </c>
      <c r="CC129" s="407"/>
      <c r="CD129" s="199" t="s">
        <v>507</v>
      </c>
      <c r="CE129" s="407"/>
      <c r="CF129" s="199" t="s">
        <v>507</v>
      </c>
      <c r="CG129" s="199" t="s">
        <v>507</v>
      </c>
      <c r="CH129" s="199">
        <v>0.33333333333333326</v>
      </c>
      <c r="CI129" s="199" t="s">
        <v>507</v>
      </c>
      <c r="CJ129" s="199" t="s">
        <v>507</v>
      </c>
      <c r="CK129" s="199" t="s">
        <v>507</v>
      </c>
      <c r="CL129" s="396"/>
    </row>
    <row r="130" spans="1:137" ht="14.5" thickBot="1" x14ac:dyDescent="0.35">
      <c r="A130" s="1" t="s">
        <v>45</v>
      </c>
      <c r="B130" s="199" t="s">
        <v>507</v>
      </c>
      <c r="C130" s="199" t="s">
        <v>507</v>
      </c>
      <c r="D130" s="199" t="s">
        <v>507</v>
      </c>
      <c r="E130" s="199" t="s">
        <v>507</v>
      </c>
      <c r="F130" s="199" t="s">
        <v>507</v>
      </c>
      <c r="G130" s="199">
        <v>0</v>
      </c>
      <c r="H130" s="199">
        <v>0</v>
      </c>
      <c r="I130" s="199">
        <v>0</v>
      </c>
      <c r="J130" s="199">
        <v>0</v>
      </c>
      <c r="K130" s="199">
        <v>0.33333333333333326</v>
      </c>
      <c r="L130" s="199">
        <v>0</v>
      </c>
      <c r="M130" s="199">
        <v>-0.25</v>
      </c>
      <c r="N130" s="199">
        <v>0</v>
      </c>
      <c r="O130" s="199">
        <v>0</v>
      </c>
      <c r="P130" s="199">
        <v>0</v>
      </c>
      <c r="Q130" s="199">
        <v>0</v>
      </c>
      <c r="R130" s="199">
        <v>0</v>
      </c>
      <c r="S130" s="199">
        <v>0</v>
      </c>
      <c r="T130" s="199">
        <v>0</v>
      </c>
      <c r="U130" s="199">
        <v>0</v>
      </c>
      <c r="V130" s="308"/>
      <c r="X130" s="309" t="s">
        <v>45</v>
      </c>
      <c r="Y130" s="31" t="s">
        <v>507</v>
      </c>
      <c r="Z130" s="31" t="s">
        <v>507</v>
      </c>
      <c r="AA130" s="31" t="s">
        <v>507</v>
      </c>
      <c r="AB130" s="31" t="s">
        <v>507</v>
      </c>
      <c r="AC130" s="31" t="s">
        <v>507</v>
      </c>
      <c r="AD130" s="31">
        <v>-0.33333333333333337</v>
      </c>
      <c r="AE130" s="31">
        <v>0</v>
      </c>
      <c r="AF130" s="31">
        <v>0.5</v>
      </c>
      <c r="AG130" s="31">
        <v>0</v>
      </c>
      <c r="AH130" s="31">
        <v>-0.16666666666666663</v>
      </c>
      <c r="AI130" s="31">
        <v>0.19999999999999996</v>
      </c>
      <c r="AJ130" s="31">
        <v>-0.16666666666666663</v>
      </c>
      <c r="AK130" s="31">
        <v>0</v>
      </c>
      <c r="AL130" s="31">
        <v>0</v>
      </c>
      <c r="AM130" s="31">
        <v>0</v>
      </c>
      <c r="AN130" s="31">
        <v>0</v>
      </c>
      <c r="AO130" s="31">
        <v>-0.4</v>
      </c>
      <c r="AP130" s="31">
        <v>0</v>
      </c>
      <c r="AQ130" s="31">
        <v>0.33333333333333326</v>
      </c>
      <c r="AR130" s="199">
        <v>-0.25</v>
      </c>
      <c r="AS130" s="308"/>
      <c r="AU130" s="342" t="s">
        <v>45</v>
      </c>
      <c r="AV130" s="199" t="s">
        <v>507</v>
      </c>
      <c r="AW130" s="199" t="s">
        <v>507</v>
      </c>
      <c r="AX130" s="199" t="s">
        <v>507</v>
      </c>
      <c r="AY130" s="199" t="s">
        <v>507</v>
      </c>
      <c r="AZ130" s="199" t="s">
        <v>507</v>
      </c>
      <c r="BA130" s="199">
        <v>-0.25</v>
      </c>
      <c r="BB130" s="199">
        <v>0</v>
      </c>
      <c r="BC130" s="199">
        <v>0</v>
      </c>
      <c r="BD130" s="407"/>
      <c r="BE130" s="199">
        <v>0</v>
      </c>
      <c r="BF130" s="407"/>
      <c r="BG130" s="199">
        <v>0</v>
      </c>
      <c r="BH130" s="407"/>
      <c r="BI130" s="199">
        <v>0</v>
      </c>
      <c r="BJ130" s="199">
        <v>0</v>
      </c>
      <c r="BK130" s="199">
        <v>0</v>
      </c>
      <c r="BL130" s="199">
        <v>0</v>
      </c>
      <c r="BM130" s="199">
        <v>0</v>
      </c>
      <c r="BN130" s="199">
        <v>0</v>
      </c>
      <c r="BO130" s="396"/>
      <c r="BR130" s="342" t="s">
        <v>45</v>
      </c>
      <c r="BS130" s="199" t="s">
        <v>507</v>
      </c>
      <c r="BT130" s="199" t="s">
        <v>507</v>
      </c>
      <c r="BU130" s="199" t="s">
        <v>507</v>
      </c>
      <c r="BV130" s="199" t="s">
        <v>507</v>
      </c>
      <c r="BW130" s="199" t="s">
        <v>507</v>
      </c>
      <c r="BX130" s="199">
        <v>-6.6666666666666652E-2</v>
      </c>
      <c r="BY130" s="199">
        <v>0</v>
      </c>
      <c r="BZ130" s="199">
        <v>0.14285714285714279</v>
      </c>
      <c r="CA130" s="407"/>
      <c r="CB130" s="199">
        <v>-0.61808333333333332</v>
      </c>
      <c r="CC130" s="407"/>
      <c r="CD130" s="199">
        <v>3.7093606807767632E-3</v>
      </c>
      <c r="CE130" s="407"/>
      <c r="CF130" s="199">
        <v>-0.13586956521739135</v>
      </c>
      <c r="CG130" s="199">
        <v>4.817610062893074E-2</v>
      </c>
      <c r="CH130" s="199">
        <v>-3.9601584063361228E-3</v>
      </c>
      <c r="CI130" s="199">
        <v>-6.6613381477509392E-16</v>
      </c>
      <c r="CJ130" s="199">
        <v>6.6613381477509392E-16</v>
      </c>
      <c r="CK130" s="199">
        <v>-0.33599999999999997</v>
      </c>
      <c r="CL130" s="396"/>
    </row>
    <row r="131" spans="1:137" ht="14.5" thickBot="1" x14ac:dyDescent="0.35">
      <c r="A131" s="37" t="s">
        <v>468</v>
      </c>
      <c r="B131" s="202">
        <v>0.14583333333333326</v>
      </c>
      <c r="C131" s="202">
        <v>-0.18181818181818177</v>
      </c>
      <c r="D131" s="202">
        <v>-0.11111111111111116</v>
      </c>
      <c r="E131" s="202">
        <v>0.39999999999999991</v>
      </c>
      <c r="F131" s="202">
        <v>7.1428571428571397E-2</v>
      </c>
      <c r="G131" s="202">
        <v>0.33333333333333326</v>
      </c>
      <c r="H131" s="202">
        <v>-0.25</v>
      </c>
      <c r="I131" s="202">
        <v>0</v>
      </c>
      <c r="J131" s="202">
        <v>0</v>
      </c>
      <c r="K131" s="202">
        <v>0</v>
      </c>
      <c r="L131" s="202">
        <v>0.33333333333333326</v>
      </c>
      <c r="M131" s="202">
        <v>-0.25</v>
      </c>
      <c r="N131" s="202">
        <v>0.66666666666666674</v>
      </c>
      <c r="O131" s="202">
        <v>-0.4</v>
      </c>
      <c r="P131" s="202">
        <v>0</v>
      </c>
      <c r="Q131" s="202">
        <v>0.75</v>
      </c>
      <c r="R131" s="202">
        <v>-0.4285714285714286</v>
      </c>
      <c r="S131" s="202">
        <v>0</v>
      </c>
      <c r="T131" s="202">
        <v>0</v>
      </c>
      <c r="U131" s="202">
        <v>0</v>
      </c>
      <c r="V131" s="203">
        <f>(V100/U100)-1</f>
        <v>0</v>
      </c>
      <c r="X131" s="315" t="s">
        <v>468</v>
      </c>
      <c r="Y131" s="202">
        <v>0.10052910052910047</v>
      </c>
      <c r="Z131" s="202">
        <v>-0.23076923076923073</v>
      </c>
      <c r="AA131" s="202">
        <v>0</v>
      </c>
      <c r="AB131" s="202">
        <v>0</v>
      </c>
      <c r="AC131" s="202">
        <v>0.125</v>
      </c>
      <c r="AD131" s="202">
        <v>0.33333333333333326</v>
      </c>
      <c r="AE131" s="202">
        <v>0</v>
      </c>
      <c r="AF131" s="202">
        <v>0</v>
      </c>
      <c r="AG131" s="202">
        <v>0</v>
      </c>
      <c r="AH131" s="202">
        <v>0</v>
      </c>
      <c r="AI131" s="202">
        <v>0</v>
      </c>
      <c r="AJ131" s="202">
        <v>0</v>
      </c>
      <c r="AK131" s="202">
        <v>-5.0000000000000044E-2</v>
      </c>
      <c r="AL131" s="202">
        <v>-3.5087719298245612E-2</v>
      </c>
      <c r="AM131" s="202">
        <v>-8.333333333333337E-2</v>
      </c>
      <c r="AN131" s="202">
        <v>-5.4545454545454564E-2</v>
      </c>
      <c r="AO131" s="202">
        <v>0</v>
      </c>
      <c r="AP131" s="202">
        <v>0.15384615384615374</v>
      </c>
      <c r="AQ131" s="202">
        <v>-0.19999999999999996</v>
      </c>
      <c r="AR131" s="202">
        <v>0.14583333333333326</v>
      </c>
      <c r="AS131" s="203">
        <f>(AS100/AR100)-1</f>
        <v>9.0909090909090828E-2</v>
      </c>
      <c r="AU131" s="37" t="s">
        <v>468</v>
      </c>
      <c r="AV131" s="202">
        <v>0</v>
      </c>
      <c r="AW131" s="202">
        <v>0</v>
      </c>
      <c r="AX131" s="202">
        <v>0</v>
      </c>
      <c r="AY131" s="202">
        <v>0</v>
      </c>
      <c r="AZ131" s="202">
        <v>0.125</v>
      </c>
      <c r="BA131" s="202">
        <v>-0.11111111111111116</v>
      </c>
      <c r="BB131" s="202">
        <v>0.19999999999999996</v>
      </c>
      <c r="BC131" s="203">
        <v>0</v>
      </c>
      <c r="BD131" s="410"/>
      <c r="BE131" s="204">
        <v>-0.16666666666666663</v>
      </c>
      <c r="BF131" s="410"/>
      <c r="BG131" s="204">
        <v>0</v>
      </c>
      <c r="BH131" s="410"/>
      <c r="BI131" s="204">
        <v>5.0000000000000044E-2</v>
      </c>
      <c r="BJ131" s="204">
        <v>0.19047619047619047</v>
      </c>
      <c r="BK131" s="204">
        <v>-0.19999999999999996</v>
      </c>
      <c r="BL131" s="204">
        <v>0</v>
      </c>
      <c r="BM131" s="204">
        <v>0</v>
      </c>
      <c r="BN131" s="204">
        <v>0</v>
      </c>
      <c r="BO131" s="397"/>
      <c r="BR131" s="37" t="s">
        <v>468</v>
      </c>
      <c r="BS131" s="202">
        <v>0.41843971631205656</v>
      </c>
      <c r="BT131" s="202">
        <v>0</v>
      </c>
      <c r="BU131" s="202">
        <v>-9.9999999999999978E-2</v>
      </c>
      <c r="BV131" s="202">
        <v>-0.16666666666666663</v>
      </c>
      <c r="BW131" s="202">
        <v>0.53333333333333344</v>
      </c>
      <c r="BX131" s="202">
        <v>-0.13043478260869579</v>
      </c>
      <c r="BY131" s="202">
        <v>2.5000000000000133E-2</v>
      </c>
      <c r="BZ131" s="203">
        <v>-2.4390243902439157E-2</v>
      </c>
      <c r="CA131" s="410"/>
      <c r="CB131" s="204">
        <v>-4.1699999999999959E-2</v>
      </c>
      <c r="CC131" s="410"/>
      <c r="CD131" s="204">
        <v>-0.2173640822289471</v>
      </c>
      <c r="CE131" s="410"/>
      <c r="CF131" s="204">
        <v>0</v>
      </c>
      <c r="CG131" s="204">
        <v>0</v>
      </c>
      <c r="CH131" s="204">
        <v>0.29333333333333322</v>
      </c>
      <c r="CI131" s="204">
        <v>3.0927835051546948E-2</v>
      </c>
      <c r="CJ131" s="204">
        <v>-0.17000000000000037</v>
      </c>
      <c r="CK131" s="204">
        <v>-0.16999999999999993</v>
      </c>
      <c r="CL131" s="397"/>
    </row>
    <row r="134" spans="1:137" ht="18" x14ac:dyDescent="0.4">
      <c r="A134" s="53" t="s">
        <v>477</v>
      </c>
      <c r="B134" s="53"/>
      <c r="C134" s="47"/>
    </row>
    <row r="135" spans="1:137" x14ac:dyDescent="0.3">
      <c r="A135" s="409" t="s">
        <v>438</v>
      </c>
      <c r="B135" s="409"/>
      <c r="C135" s="409"/>
      <c r="D135" s="409"/>
      <c r="E135" s="409"/>
      <c r="F135" s="409"/>
      <c r="G135" s="409"/>
      <c r="H135" s="409"/>
      <c r="I135" s="409"/>
      <c r="J135" s="409"/>
      <c r="K135" s="409"/>
      <c r="L135" s="409"/>
      <c r="M135" s="409"/>
      <c r="N135" s="409"/>
      <c r="O135" s="409"/>
      <c r="P135" s="409"/>
      <c r="Q135" s="409"/>
      <c r="R135" s="409"/>
      <c r="S135" s="409"/>
      <c r="T135" s="409"/>
      <c r="U135" s="409"/>
      <c r="V135" s="143"/>
      <c r="X135" s="401" t="s">
        <v>26</v>
      </c>
      <c r="Y135" s="401"/>
      <c r="Z135" s="401"/>
      <c r="AA135" s="401"/>
      <c r="AB135" s="401"/>
      <c r="AC135" s="401"/>
      <c r="AD135" s="401"/>
      <c r="AE135" s="401"/>
      <c r="AF135" s="401"/>
      <c r="AG135" s="401"/>
      <c r="AH135" s="401"/>
      <c r="AI135" s="401"/>
      <c r="AJ135" s="401"/>
      <c r="AK135" s="401"/>
      <c r="AL135" s="401"/>
      <c r="AM135" s="401"/>
      <c r="AN135" s="401"/>
      <c r="AO135" s="401"/>
      <c r="AP135" s="401"/>
      <c r="AQ135" s="401"/>
      <c r="AR135" s="401"/>
      <c r="AS135" s="143"/>
      <c r="AU135" s="409" t="s">
        <v>31</v>
      </c>
      <c r="AV135" s="409"/>
      <c r="AW135" s="409"/>
      <c r="AX135" s="409"/>
      <c r="AY135" s="409"/>
      <c r="AZ135" s="409"/>
      <c r="BA135" s="409"/>
      <c r="BB135" s="409"/>
      <c r="BC135" s="409"/>
      <c r="BD135" s="409"/>
      <c r="BE135" s="409"/>
      <c r="BF135" s="409"/>
      <c r="BG135" s="409"/>
      <c r="BH135" s="409"/>
      <c r="BI135" s="409"/>
      <c r="BJ135" s="409"/>
      <c r="BK135" s="409"/>
      <c r="BL135" s="409"/>
      <c r="BM135" s="409"/>
      <c r="BN135" s="409"/>
      <c r="BO135" s="409"/>
      <c r="BP135" s="143"/>
      <c r="BR135" s="401" t="s">
        <v>32</v>
      </c>
      <c r="BS135" s="401"/>
      <c r="BT135" s="401"/>
      <c r="BU135" s="401"/>
      <c r="BV135" s="401"/>
      <c r="BW135" s="401"/>
      <c r="BX135" s="401"/>
      <c r="BY135" s="401"/>
      <c r="BZ135" s="401"/>
      <c r="CA135" s="401"/>
      <c r="CB135" s="401"/>
      <c r="CC135" s="401"/>
      <c r="CD135" s="401"/>
      <c r="CE135" s="401"/>
      <c r="CF135" s="401"/>
      <c r="CG135" s="401"/>
      <c r="CH135" s="401"/>
      <c r="CI135" s="401"/>
      <c r="CJ135" s="401"/>
      <c r="CK135" s="401"/>
      <c r="CL135" s="401"/>
      <c r="CM135" s="143"/>
      <c r="CO135" s="401" t="s">
        <v>22</v>
      </c>
      <c r="CP135" s="401"/>
      <c r="CQ135" s="401"/>
      <c r="CR135" s="401"/>
      <c r="CS135" s="401"/>
      <c r="CT135" s="401"/>
      <c r="CU135" s="401"/>
      <c r="CV135" s="401"/>
      <c r="CW135" s="401"/>
      <c r="CX135" s="401"/>
      <c r="CY135" s="401"/>
      <c r="CZ135" s="401"/>
      <c r="DA135" s="401"/>
      <c r="DB135" s="401"/>
      <c r="DC135" s="401"/>
      <c r="DD135" s="401"/>
      <c r="DE135" s="401"/>
      <c r="DF135" s="401"/>
      <c r="DG135" s="401"/>
      <c r="DH135" s="401"/>
      <c r="DI135" s="401"/>
      <c r="DJ135" s="143"/>
      <c r="DL135" s="401" t="s">
        <v>33</v>
      </c>
      <c r="DM135" s="401"/>
      <c r="DN135" s="401"/>
      <c r="DO135" s="401"/>
      <c r="DP135" s="401"/>
      <c r="DQ135" s="401"/>
      <c r="DR135" s="401"/>
      <c r="DS135" s="401"/>
      <c r="DT135" s="401"/>
      <c r="DU135" s="401"/>
      <c r="DV135" s="401"/>
      <c r="DW135" s="401"/>
      <c r="DX135" s="401"/>
      <c r="DY135" s="401"/>
      <c r="DZ135" s="401"/>
      <c r="EA135" s="401"/>
      <c r="EB135" s="401"/>
      <c r="EC135" s="401"/>
      <c r="ED135" s="401"/>
      <c r="EE135" s="401"/>
      <c r="EF135" s="401"/>
      <c r="EG135" s="401"/>
    </row>
    <row r="136" spans="1:137" ht="26" x14ac:dyDescent="0.3">
      <c r="A136" s="30" t="s">
        <v>447</v>
      </c>
      <c r="B136" s="54" t="s">
        <v>489</v>
      </c>
      <c r="C136" s="54" t="s">
        <v>488</v>
      </c>
      <c r="D136" s="54" t="s">
        <v>482</v>
      </c>
      <c r="E136" s="54" t="s">
        <v>487</v>
      </c>
      <c r="F136" s="54" t="s">
        <v>486</v>
      </c>
      <c r="G136" s="54" t="s">
        <v>485</v>
      </c>
      <c r="H136" s="54" t="s">
        <v>464</v>
      </c>
      <c r="I136" s="54" t="s">
        <v>490</v>
      </c>
      <c r="J136" s="54" t="s">
        <v>501</v>
      </c>
      <c r="K136" s="106" t="s">
        <v>839</v>
      </c>
      <c r="L136" s="54" t="s">
        <v>911</v>
      </c>
      <c r="M136" s="106" t="s">
        <v>915</v>
      </c>
      <c r="N136" s="54" t="s">
        <v>979</v>
      </c>
      <c r="O136" s="106" t="s">
        <v>980</v>
      </c>
      <c r="P136" s="54" t="s">
        <v>981</v>
      </c>
      <c r="Q136" s="54" t="s">
        <v>982</v>
      </c>
      <c r="R136" s="54" t="s">
        <v>983</v>
      </c>
      <c r="S136" s="54" t="s">
        <v>984</v>
      </c>
      <c r="T136" s="54" t="s">
        <v>985</v>
      </c>
      <c r="U136" s="54" t="s">
        <v>986</v>
      </c>
      <c r="V136" s="106" t="s">
        <v>969</v>
      </c>
      <c r="X136" s="30" t="s">
        <v>447</v>
      </c>
      <c r="Y136" s="54" t="s">
        <v>489</v>
      </c>
      <c r="Z136" s="54" t="s">
        <v>488</v>
      </c>
      <c r="AA136" s="54" t="s">
        <v>482</v>
      </c>
      <c r="AB136" s="54" t="s">
        <v>487</v>
      </c>
      <c r="AC136" s="54" t="s">
        <v>486</v>
      </c>
      <c r="AD136" s="54" t="s">
        <v>485</v>
      </c>
      <c r="AE136" s="54" t="s">
        <v>464</v>
      </c>
      <c r="AF136" s="54" t="s">
        <v>490</v>
      </c>
      <c r="AG136" s="54" t="s">
        <v>501</v>
      </c>
      <c r="AH136" s="106" t="s">
        <v>839</v>
      </c>
      <c r="AI136" s="54" t="s">
        <v>911</v>
      </c>
      <c r="AJ136" s="106" t="s">
        <v>915</v>
      </c>
      <c r="AK136" s="54" t="s">
        <v>979</v>
      </c>
      <c r="AL136" s="106" t="s">
        <v>980</v>
      </c>
      <c r="AM136" s="54" t="s">
        <v>981</v>
      </c>
      <c r="AN136" s="54" t="s">
        <v>982</v>
      </c>
      <c r="AO136" s="54" t="s">
        <v>983</v>
      </c>
      <c r="AP136" s="54" t="s">
        <v>984</v>
      </c>
      <c r="AQ136" s="54" t="s">
        <v>985</v>
      </c>
      <c r="AR136" s="54" t="s">
        <v>986</v>
      </c>
      <c r="AS136" s="106" t="s">
        <v>969</v>
      </c>
      <c r="AU136" s="30" t="s">
        <v>447</v>
      </c>
      <c r="AV136" s="54" t="s">
        <v>489</v>
      </c>
      <c r="AW136" s="54" t="s">
        <v>488</v>
      </c>
      <c r="AX136" s="54" t="s">
        <v>482</v>
      </c>
      <c r="AY136" s="54" t="s">
        <v>487</v>
      </c>
      <c r="AZ136" s="54" t="s">
        <v>486</v>
      </c>
      <c r="BA136" s="54" t="s">
        <v>485</v>
      </c>
      <c r="BB136" s="54" t="s">
        <v>464</v>
      </c>
      <c r="BC136" s="54" t="s">
        <v>490</v>
      </c>
      <c r="BD136" s="54" t="s">
        <v>501</v>
      </c>
      <c r="BE136" s="106" t="s">
        <v>839</v>
      </c>
      <c r="BF136" s="54" t="s">
        <v>911</v>
      </c>
      <c r="BG136" s="106" t="s">
        <v>915</v>
      </c>
      <c r="BH136" s="54" t="s">
        <v>979</v>
      </c>
      <c r="BI136" s="106" t="s">
        <v>980</v>
      </c>
      <c r="BJ136" s="54" t="s">
        <v>981</v>
      </c>
      <c r="BK136" s="54" t="s">
        <v>982</v>
      </c>
      <c r="BL136" s="54" t="s">
        <v>983</v>
      </c>
      <c r="BM136" s="54" t="s">
        <v>984</v>
      </c>
      <c r="BN136" s="54" t="s">
        <v>985</v>
      </c>
      <c r="BO136" s="54" t="s">
        <v>986</v>
      </c>
      <c r="BP136" s="106" t="s">
        <v>969</v>
      </c>
      <c r="BR136" s="30" t="s">
        <v>447</v>
      </c>
      <c r="BS136" s="54" t="s">
        <v>489</v>
      </c>
      <c r="BT136" s="54" t="s">
        <v>488</v>
      </c>
      <c r="BU136" s="54" t="s">
        <v>482</v>
      </c>
      <c r="BV136" s="54" t="s">
        <v>487</v>
      </c>
      <c r="BW136" s="54" t="s">
        <v>486</v>
      </c>
      <c r="BX136" s="54" t="s">
        <v>485</v>
      </c>
      <c r="BY136" s="54" t="s">
        <v>464</v>
      </c>
      <c r="BZ136" s="54" t="s">
        <v>490</v>
      </c>
      <c r="CA136" s="54" t="s">
        <v>501</v>
      </c>
      <c r="CB136" s="106" t="s">
        <v>839</v>
      </c>
      <c r="CC136" s="54" t="s">
        <v>911</v>
      </c>
      <c r="CD136" s="106" t="s">
        <v>915</v>
      </c>
      <c r="CE136" s="54" t="s">
        <v>979</v>
      </c>
      <c r="CF136" s="106" t="s">
        <v>980</v>
      </c>
      <c r="CG136" s="54" t="s">
        <v>981</v>
      </c>
      <c r="CH136" s="54" t="s">
        <v>982</v>
      </c>
      <c r="CI136" s="54" t="s">
        <v>983</v>
      </c>
      <c r="CJ136" s="54" t="s">
        <v>984</v>
      </c>
      <c r="CK136" s="54" t="s">
        <v>985</v>
      </c>
      <c r="CL136" s="54" t="s">
        <v>986</v>
      </c>
      <c r="CM136" s="106" t="s">
        <v>969</v>
      </c>
      <c r="CO136" s="30" t="s">
        <v>447</v>
      </c>
      <c r="CP136" s="54" t="s">
        <v>489</v>
      </c>
      <c r="CQ136" s="54" t="s">
        <v>488</v>
      </c>
      <c r="CR136" s="54" t="s">
        <v>482</v>
      </c>
      <c r="CS136" s="54" t="s">
        <v>487</v>
      </c>
      <c r="CT136" s="54" t="s">
        <v>486</v>
      </c>
      <c r="CU136" s="54" t="s">
        <v>485</v>
      </c>
      <c r="CV136" s="54" t="s">
        <v>464</v>
      </c>
      <c r="CW136" s="54" t="s">
        <v>490</v>
      </c>
      <c r="CX136" s="54" t="s">
        <v>501</v>
      </c>
      <c r="CY136" s="106" t="s">
        <v>839</v>
      </c>
      <c r="CZ136" s="54" t="s">
        <v>911</v>
      </c>
      <c r="DA136" s="106" t="s">
        <v>915</v>
      </c>
      <c r="DB136" s="54" t="s">
        <v>979</v>
      </c>
      <c r="DC136" s="106" t="s">
        <v>980</v>
      </c>
      <c r="DD136" s="54" t="s">
        <v>981</v>
      </c>
      <c r="DE136" s="54" t="s">
        <v>982</v>
      </c>
      <c r="DF136" s="54" t="s">
        <v>983</v>
      </c>
      <c r="DG136" s="54" t="s">
        <v>984</v>
      </c>
      <c r="DH136" s="54" t="s">
        <v>985</v>
      </c>
      <c r="DI136" s="54" t="s">
        <v>986</v>
      </c>
      <c r="DJ136" s="106" t="s">
        <v>969</v>
      </c>
      <c r="DL136" s="30" t="s">
        <v>447</v>
      </c>
      <c r="DM136" s="30" t="s">
        <v>448</v>
      </c>
      <c r="DN136" s="61" t="s">
        <v>449</v>
      </c>
      <c r="DO136" s="30" t="s">
        <v>461</v>
      </c>
      <c r="DP136" s="30" t="s">
        <v>462</v>
      </c>
      <c r="DQ136" s="30" t="s">
        <v>451</v>
      </c>
      <c r="DR136" s="30" t="s">
        <v>463</v>
      </c>
      <c r="DS136" s="54" t="s">
        <v>464</v>
      </c>
      <c r="DT136" s="54" t="s">
        <v>490</v>
      </c>
      <c r="DU136" s="54" t="s">
        <v>501</v>
      </c>
      <c r="DV136" s="106" t="s">
        <v>839</v>
      </c>
      <c r="DW136" s="54" t="s">
        <v>911</v>
      </c>
      <c r="DX136" s="106" t="s">
        <v>915</v>
      </c>
      <c r="DY136" s="54" t="s">
        <v>979</v>
      </c>
      <c r="DZ136" s="106" t="s">
        <v>980</v>
      </c>
      <c r="EA136" s="54" t="s">
        <v>981</v>
      </c>
      <c r="EB136" s="54" t="s">
        <v>982</v>
      </c>
      <c r="EC136" s="54" t="s">
        <v>983</v>
      </c>
      <c r="ED136" s="54" t="s">
        <v>984</v>
      </c>
      <c r="EE136" s="54" t="s">
        <v>985</v>
      </c>
      <c r="EF136" s="54" t="s">
        <v>986</v>
      </c>
      <c r="EG136" s="106" t="s">
        <v>969</v>
      </c>
    </row>
    <row r="137" spans="1:137" x14ac:dyDescent="0.3">
      <c r="A137" s="64" t="s">
        <v>205</v>
      </c>
      <c r="B137" s="171" t="s">
        <v>455</v>
      </c>
      <c r="C137" s="171" t="s">
        <v>455</v>
      </c>
      <c r="D137" s="171" t="s">
        <v>455</v>
      </c>
      <c r="E137" s="171" t="s">
        <v>455</v>
      </c>
      <c r="F137" s="171" t="s">
        <v>455</v>
      </c>
      <c r="G137" s="171" t="s">
        <v>455</v>
      </c>
      <c r="H137" s="171" t="s">
        <v>455</v>
      </c>
      <c r="I137" s="59">
        <v>166.66666666666666</v>
      </c>
      <c r="J137" s="59">
        <v>166.66666666666666</v>
      </c>
      <c r="K137" s="398" t="s">
        <v>840</v>
      </c>
      <c r="L137" s="59">
        <v>166.66666666666666</v>
      </c>
      <c r="M137" s="398" t="s">
        <v>840</v>
      </c>
      <c r="N137" s="59">
        <v>166.66666666666666</v>
      </c>
      <c r="O137" s="398" t="s">
        <v>840</v>
      </c>
      <c r="P137" s="172">
        <v>166.66666666666666</v>
      </c>
      <c r="Q137" s="172">
        <v>166.66666666666666</v>
      </c>
      <c r="R137" s="172">
        <v>166.66666666666666</v>
      </c>
      <c r="S137" s="173">
        <v>166.66666666666666</v>
      </c>
      <c r="T137" s="173">
        <v>166.66666666666666</v>
      </c>
      <c r="U137" s="55">
        <v>166.66666666666666</v>
      </c>
      <c r="V137" s="398" t="s">
        <v>840</v>
      </c>
      <c r="X137" s="64" t="s">
        <v>205</v>
      </c>
      <c r="Y137" s="171" t="s">
        <v>455</v>
      </c>
      <c r="Z137" s="171" t="s">
        <v>455</v>
      </c>
      <c r="AA137" s="171" t="s">
        <v>455</v>
      </c>
      <c r="AB137" s="171" t="s">
        <v>455</v>
      </c>
      <c r="AC137" s="171" t="s">
        <v>455</v>
      </c>
      <c r="AD137" s="171" t="s">
        <v>455</v>
      </c>
      <c r="AE137" s="171" t="s">
        <v>455</v>
      </c>
      <c r="AF137" s="59">
        <v>333.33333333333331</v>
      </c>
      <c r="AG137" s="59">
        <v>266.66666666666669</v>
      </c>
      <c r="AH137" s="398" t="s">
        <v>840</v>
      </c>
      <c r="AI137" s="59">
        <v>266.66666666666669</v>
      </c>
      <c r="AJ137" s="398" t="s">
        <v>840</v>
      </c>
      <c r="AK137" s="59">
        <v>266.66666666666669</v>
      </c>
      <c r="AL137" s="398" t="s">
        <v>840</v>
      </c>
      <c r="AM137" s="172">
        <v>266.66666666666669</v>
      </c>
      <c r="AN137" s="172">
        <v>266.66666666666669</v>
      </c>
      <c r="AO137" s="173">
        <v>266.66666666666669</v>
      </c>
      <c r="AP137" s="173">
        <v>266.66666666666703</v>
      </c>
      <c r="AQ137" s="173">
        <v>333.33333333333331</v>
      </c>
      <c r="AR137" s="55">
        <v>266.66666666666669</v>
      </c>
      <c r="AS137" s="398" t="s">
        <v>840</v>
      </c>
      <c r="AU137" s="64" t="s">
        <v>205</v>
      </c>
      <c r="AV137" s="171" t="s">
        <v>455</v>
      </c>
      <c r="AW137" s="171" t="s">
        <v>455</v>
      </c>
      <c r="AX137" s="171" t="s">
        <v>455</v>
      </c>
      <c r="AY137" s="171" t="s">
        <v>455</v>
      </c>
      <c r="AZ137" s="171" t="s">
        <v>455</v>
      </c>
      <c r="BA137" s="171" t="s">
        <v>455</v>
      </c>
      <c r="BB137" s="171" t="s">
        <v>455</v>
      </c>
      <c r="BC137" s="59">
        <v>416.66666666666669</v>
      </c>
      <c r="BD137" s="59">
        <v>416.66666666666669</v>
      </c>
      <c r="BE137" s="398" t="s">
        <v>840</v>
      </c>
      <c r="BF137" s="59">
        <v>333.33333333333331</v>
      </c>
      <c r="BG137" s="398" t="s">
        <v>840</v>
      </c>
      <c r="BH137" s="59">
        <v>416.66666666666669</v>
      </c>
      <c r="BI137" s="398" t="s">
        <v>840</v>
      </c>
      <c r="BJ137" s="172">
        <v>333.33333333333331</v>
      </c>
      <c r="BK137" s="174">
        <v>333.33333333333331</v>
      </c>
      <c r="BL137" s="173">
        <v>416.66666666666669</v>
      </c>
      <c r="BM137" s="173">
        <v>416.66666666666703</v>
      </c>
      <c r="BN137" s="173">
        <v>416.66666666666669</v>
      </c>
      <c r="BO137" s="173">
        <v>416.66666666666669</v>
      </c>
      <c r="BP137" s="398" t="s">
        <v>840</v>
      </c>
      <c r="BR137" s="64" t="s">
        <v>205</v>
      </c>
      <c r="BS137" s="171" t="s">
        <v>455</v>
      </c>
      <c r="BT137" s="171" t="s">
        <v>455</v>
      </c>
      <c r="BU137" s="171" t="s">
        <v>455</v>
      </c>
      <c r="BV137" s="171" t="s">
        <v>455</v>
      </c>
      <c r="BW137" s="171" t="s">
        <v>455</v>
      </c>
      <c r="BX137" s="171" t="s">
        <v>455</v>
      </c>
      <c r="BY137" s="171" t="s">
        <v>455</v>
      </c>
      <c r="BZ137" s="59">
        <v>416.66666666666669</v>
      </c>
      <c r="CA137" s="59">
        <v>500</v>
      </c>
      <c r="CB137" s="398" t="s">
        <v>840</v>
      </c>
      <c r="CC137" s="59">
        <v>500</v>
      </c>
      <c r="CD137" s="398" t="s">
        <v>840</v>
      </c>
      <c r="CE137" s="59">
        <v>583.33333333333337</v>
      </c>
      <c r="CF137" s="398" t="s">
        <v>840</v>
      </c>
      <c r="CG137" s="172">
        <v>500</v>
      </c>
      <c r="CH137" s="172">
        <v>500</v>
      </c>
      <c r="CI137" s="173">
        <v>416.66666666666669</v>
      </c>
      <c r="CJ137" s="173">
        <v>500</v>
      </c>
      <c r="CK137" s="173">
        <v>583.33333333333337</v>
      </c>
      <c r="CL137" s="173">
        <v>583.33333333333337</v>
      </c>
      <c r="CM137" s="398" t="s">
        <v>840</v>
      </c>
      <c r="CO137" s="64" t="s">
        <v>205</v>
      </c>
      <c r="CP137" s="171" t="s">
        <v>455</v>
      </c>
      <c r="CQ137" s="171" t="s">
        <v>455</v>
      </c>
      <c r="CR137" s="171" t="s">
        <v>455</v>
      </c>
      <c r="CS137" s="171" t="s">
        <v>455</v>
      </c>
      <c r="CT137" s="171" t="s">
        <v>455</v>
      </c>
      <c r="CU137" s="171" t="s">
        <v>455</v>
      </c>
      <c r="CV137" s="171" t="s">
        <v>455</v>
      </c>
      <c r="CW137" s="59">
        <v>1666.6666666666667</v>
      </c>
      <c r="CX137" s="59">
        <v>1666.6666666666667</v>
      </c>
      <c r="CY137" s="398" t="s">
        <v>840</v>
      </c>
      <c r="CZ137" s="59">
        <v>1666.6666666666667</v>
      </c>
      <c r="DA137" s="398" t="s">
        <v>840</v>
      </c>
      <c r="DB137" s="59">
        <v>1666.6666666666667</v>
      </c>
      <c r="DC137" s="398" t="s">
        <v>840</v>
      </c>
      <c r="DD137" s="172">
        <v>1666.6666666666667</v>
      </c>
      <c r="DE137" s="172">
        <v>1666.6666666666667</v>
      </c>
      <c r="DF137" s="173">
        <v>1666.6666666666667</v>
      </c>
      <c r="DG137" s="173">
        <v>1666.6666666666699</v>
      </c>
      <c r="DH137" s="173">
        <v>1666.6666666666667</v>
      </c>
      <c r="DI137" s="173">
        <v>1666.6666666666667</v>
      </c>
      <c r="DJ137" s="398" t="s">
        <v>840</v>
      </c>
      <c r="DL137" s="64" t="s">
        <v>205</v>
      </c>
      <c r="DM137" s="171" t="s">
        <v>455</v>
      </c>
      <c r="DN137" s="171" t="s">
        <v>455</v>
      </c>
      <c r="DO137" s="171" t="s">
        <v>455</v>
      </c>
      <c r="DP137" s="171" t="s">
        <v>455</v>
      </c>
      <c r="DQ137" s="171" t="s">
        <v>455</v>
      </c>
      <c r="DR137" s="171" t="s">
        <v>455</v>
      </c>
      <c r="DS137" s="171" t="s">
        <v>455</v>
      </c>
      <c r="DT137" s="59">
        <v>500</v>
      </c>
      <c r="DU137" s="59">
        <v>583.33333333333337</v>
      </c>
      <c r="DV137" s="398" t="s">
        <v>840</v>
      </c>
      <c r="DW137" s="59">
        <v>583.33333333333337</v>
      </c>
      <c r="DX137" s="398" t="s">
        <v>840</v>
      </c>
      <c r="DY137" s="59">
        <v>583.33333333333337</v>
      </c>
      <c r="DZ137" s="398" t="s">
        <v>840</v>
      </c>
      <c r="EA137" s="172">
        <v>583.33333333333337</v>
      </c>
      <c r="EB137" s="172">
        <v>583.33333333333337</v>
      </c>
      <c r="EC137" s="173">
        <v>583.33333333333337</v>
      </c>
      <c r="ED137" s="173">
        <v>583.33333333333303</v>
      </c>
      <c r="EE137" s="173">
        <v>583.33333333333337</v>
      </c>
      <c r="EF137" s="173">
        <v>583.33333333333337</v>
      </c>
      <c r="EG137" s="398" t="s">
        <v>840</v>
      </c>
    </row>
    <row r="138" spans="1:137" x14ac:dyDescent="0.3">
      <c r="A138" s="64" t="s">
        <v>72</v>
      </c>
      <c r="B138" s="62">
        <v>125</v>
      </c>
      <c r="C138" s="177">
        <v>125</v>
      </c>
      <c r="D138" s="177">
        <v>166.66666666666666</v>
      </c>
      <c r="E138" s="177">
        <v>166.66666666666666</v>
      </c>
      <c r="F138" s="177">
        <v>166.66666666666666</v>
      </c>
      <c r="G138" s="171" t="s">
        <v>455</v>
      </c>
      <c r="H138" s="274">
        <v>166.66666666666666</v>
      </c>
      <c r="I138" s="59">
        <v>166.66666666666666</v>
      </c>
      <c r="J138" s="59">
        <v>166.66666666666666</v>
      </c>
      <c r="K138" s="399"/>
      <c r="L138" s="59">
        <v>166.66666666666666</v>
      </c>
      <c r="M138" s="399"/>
      <c r="N138" s="172">
        <v>166.66666666666666</v>
      </c>
      <c r="O138" s="399"/>
      <c r="P138" s="171" t="s">
        <v>455</v>
      </c>
      <c r="Q138" s="171" t="s">
        <v>455</v>
      </c>
      <c r="R138" s="178">
        <v>166.66666666666666</v>
      </c>
      <c r="S138" s="173">
        <v>166.66666666666666</v>
      </c>
      <c r="T138" s="173">
        <v>166.66666666666666</v>
      </c>
      <c r="U138" s="55">
        <v>166.66666666666666</v>
      </c>
      <c r="V138" s="399"/>
      <c r="X138" s="64" t="s">
        <v>72</v>
      </c>
      <c r="Y138" s="62">
        <v>250</v>
      </c>
      <c r="Z138" s="177">
        <v>200</v>
      </c>
      <c r="AA138" s="177">
        <v>270.83333333333331</v>
      </c>
      <c r="AB138" s="177">
        <v>166.66666666666666</v>
      </c>
      <c r="AC138" s="177">
        <v>302.16666666666669</v>
      </c>
      <c r="AD138" s="171" t="s">
        <v>455</v>
      </c>
      <c r="AE138" s="58">
        <v>250</v>
      </c>
      <c r="AF138" s="59">
        <v>183.33333333333334</v>
      </c>
      <c r="AG138" s="59">
        <v>166.66666666666666</v>
      </c>
      <c r="AH138" s="399"/>
      <c r="AI138" s="59">
        <v>166.66666666666666</v>
      </c>
      <c r="AJ138" s="399"/>
      <c r="AK138" s="172">
        <v>208.33333333333334</v>
      </c>
      <c r="AL138" s="399"/>
      <c r="AM138" s="171" t="s">
        <v>455</v>
      </c>
      <c r="AN138" s="178">
        <v>200</v>
      </c>
      <c r="AO138" s="173">
        <v>250</v>
      </c>
      <c r="AP138" s="173">
        <v>166.666666666667</v>
      </c>
      <c r="AQ138" s="173">
        <v>166.66666666666666</v>
      </c>
      <c r="AR138" s="55">
        <v>166.66666666666666</v>
      </c>
      <c r="AS138" s="399"/>
      <c r="AU138" s="64" t="s">
        <v>72</v>
      </c>
      <c r="AV138" s="62">
        <v>500</v>
      </c>
      <c r="AW138" s="179">
        <v>416.66666666666669</v>
      </c>
      <c r="AX138" s="179">
        <v>583.33333333333337</v>
      </c>
      <c r="AY138" s="177">
        <v>416.66666666666669</v>
      </c>
      <c r="AZ138" s="177">
        <v>333.33333333333331</v>
      </c>
      <c r="BA138" s="171" t="s">
        <v>455</v>
      </c>
      <c r="BB138" s="35">
        <v>833.33333333333337</v>
      </c>
      <c r="BC138" s="59">
        <v>500</v>
      </c>
      <c r="BD138" s="59">
        <v>416.66666666666669</v>
      </c>
      <c r="BE138" s="399"/>
      <c r="BF138" s="59">
        <v>500</v>
      </c>
      <c r="BG138" s="399"/>
      <c r="BH138" s="172">
        <v>500</v>
      </c>
      <c r="BI138" s="399"/>
      <c r="BJ138" s="171" t="s">
        <v>455</v>
      </c>
      <c r="BK138" s="173">
        <v>833.33333333333337</v>
      </c>
      <c r="BL138" s="173">
        <v>583.33333333333337</v>
      </c>
      <c r="BM138" s="173">
        <v>416.66666666666703</v>
      </c>
      <c r="BN138" s="173">
        <v>583.33333333333337</v>
      </c>
      <c r="BO138" s="173">
        <v>583.33333333333337</v>
      </c>
      <c r="BP138" s="399"/>
      <c r="BR138" s="64" t="s">
        <v>72</v>
      </c>
      <c r="BS138" s="62">
        <v>583.33333333333337</v>
      </c>
      <c r="BT138" s="177">
        <v>583.33333333333337</v>
      </c>
      <c r="BU138" s="177">
        <v>541.66666666666663</v>
      </c>
      <c r="BV138" s="177">
        <v>500</v>
      </c>
      <c r="BW138" s="177">
        <v>500</v>
      </c>
      <c r="BX138" s="171" t="s">
        <v>455</v>
      </c>
      <c r="BY138" s="35">
        <v>500</v>
      </c>
      <c r="BZ138" s="59">
        <v>500</v>
      </c>
      <c r="CA138" s="59">
        <v>500</v>
      </c>
      <c r="CB138" s="399"/>
      <c r="CC138" s="59">
        <v>500</v>
      </c>
      <c r="CD138" s="399"/>
      <c r="CE138" s="172">
        <v>500</v>
      </c>
      <c r="CF138" s="399"/>
      <c r="CG138" s="171" t="s">
        <v>455</v>
      </c>
      <c r="CH138" s="178">
        <v>625</v>
      </c>
      <c r="CI138" s="173">
        <v>666.66666666666663</v>
      </c>
      <c r="CJ138" s="173">
        <v>500</v>
      </c>
      <c r="CK138" s="173">
        <v>583.33333333333337</v>
      </c>
      <c r="CL138" s="173">
        <v>583.33333333333337</v>
      </c>
      <c r="CM138" s="399"/>
      <c r="CO138" s="64" t="s">
        <v>72</v>
      </c>
      <c r="CP138" s="62">
        <v>1000</v>
      </c>
      <c r="CQ138" s="179">
        <v>1041.6666666666667</v>
      </c>
      <c r="CR138" s="179">
        <v>1083.3333333333333</v>
      </c>
      <c r="CS138" s="190">
        <v>1166.6666666666667</v>
      </c>
      <c r="CT138" s="190">
        <v>1250</v>
      </c>
      <c r="CU138" s="171" t="s">
        <v>455</v>
      </c>
      <c r="CV138" s="35">
        <v>666.66666666666663</v>
      </c>
      <c r="CW138" s="59">
        <v>1583.3333333333333</v>
      </c>
      <c r="CX138" s="59">
        <v>1416.6666666666667</v>
      </c>
      <c r="CY138" s="399"/>
      <c r="CZ138" s="59">
        <v>833.33333333333337</v>
      </c>
      <c r="DA138" s="399"/>
      <c r="DB138" s="172">
        <v>833.33333333333337</v>
      </c>
      <c r="DC138" s="399"/>
      <c r="DD138" s="171" t="s">
        <v>455</v>
      </c>
      <c r="DE138" s="185">
        <v>1833.3333333333333</v>
      </c>
      <c r="DF138" s="173">
        <v>1500</v>
      </c>
      <c r="DG138" s="173">
        <v>1500</v>
      </c>
      <c r="DH138" s="173">
        <v>1666.6666666666667</v>
      </c>
      <c r="DI138" s="173">
        <v>1666.6666666666667</v>
      </c>
      <c r="DJ138" s="399"/>
      <c r="DL138" s="64" t="s">
        <v>72</v>
      </c>
      <c r="DM138" s="62">
        <v>1250</v>
      </c>
      <c r="DN138" s="179">
        <v>750</v>
      </c>
      <c r="DO138" s="179">
        <v>791.66666666666663</v>
      </c>
      <c r="DP138" s="177">
        <v>583.33333333333337</v>
      </c>
      <c r="DQ138" s="177">
        <v>750</v>
      </c>
      <c r="DR138" s="171" t="s">
        <v>455</v>
      </c>
      <c r="DS138" s="35">
        <v>833.33333333333337</v>
      </c>
      <c r="DT138" s="59">
        <v>583.33333333333337</v>
      </c>
      <c r="DU138" s="59">
        <v>500</v>
      </c>
      <c r="DV138" s="399"/>
      <c r="DW138" s="59">
        <v>500</v>
      </c>
      <c r="DX138" s="399"/>
      <c r="DY138" s="172">
        <v>583.33333333333337</v>
      </c>
      <c r="DZ138" s="399"/>
      <c r="EA138" s="169" t="s">
        <v>455</v>
      </c>
      <c r="EB138" s="178">
        <v>750</v>
      </c>
      <c r="EC138" s="173">
        <v>583.33333333333337</v>
      </c>
      <c r="ED138" s="173">
        <v>416.66666666666703</v>
      </c>
      <c r="EE138" s="173">
        <v>416.66666666666669</v>
      </c>
      <c r="EF138" s="173">
        <v>416.66666666666669</v>
      </c>
      <c r="EG138" s="399"/>
    </row>
    <row r="139" spans="1:137" x14ac:dyDescent="0.3">
      <c r="A139" s="64" t="s">
        <v>0</v>
      </c>
      <c r="B139" s="345">
        <v>167</v>
      </c>
      <c r="C139" s="179">
        <v>166.66666666666666</v>
      </c>
      <c r="D139" s="171" t="s">
        <v>455</v>
      </c>
      <c r="E139" s="177">
        <v>166.66666666666666</v>
      </c>
      <c r="F139" s="177">
        <v>166.66666666666666</v>
      </c>
      <c r="G139" s="57">
        <v>208.33333333333334</v>
      </c>
      <c r="H139" s="274">
        <v>166.66666666666666</v>
      </c>
      <c r="I139" s="76">
        <v>166.66666666666666</v>
      </c>
      <c r="J139" s="76">
        <v>166.66666666666666</v>
      </c>
      <c r="K139" s="399"/>
      <c r="L139" s="59">
        <v>250</v>
      </c>
      <c r="M139" s="399"/>
      <c r="N139" s="126">
        <v>166.66666666666666</v>
      </c>
      <c r="O139" s="399"/>
      <c r="P139" s="172">
        <v>166.66666666666666</v>
      </c>
      <c r="Q139" s="172">
        <v>166.66666666666666</v>
      </c>
      <c r="R139" s="185">
        <v>166.66666666666666</v>
      </c>
      <c r="S139" s="173">
        <v>291.66666666666669</v>
      </c>
      <c r="T139" s="173">
        <v>166.66666666666666</v>
      </c>
      <c r="U139" s="55">
        <v>166.66666666666666</v>
      </c>
      <c r="V139" s="399"/>
      <c r="X139" s="64" t="s">
        <v>0</v>
      </c>
      <c r="Y139" s="63">
        <v>333</v>
      </c>
      <c r="Z139" s="177">
        <v>416.66666666666669</v>
      </c>
      <c r="AA139" s="171" t="s">
        <v>455</v>
      </c>
      <c r="AB139" s="177">
        <v>166.66666666666666</v>
      </c>
      <c r="AC139" s="177">
        <v>416.66666666666669</v>
      </c>
      <c r="AD139" s="58">
        <v>250</v>
      </c>
      <c r="AE139" s="58">
        <v>400</v>
      </c>
      <c r="AF139" s="59">
        <v>333.33333333333331</v>
      </c>
      <c r="AG139" s="76">
        <v>250</v>
      </c>
      <c r="AH139" s="399"/>
      <c r="AI139" s="59">
        <v>458.33333333333331</v>
      </c>
      <c r="AJ139" s="399"/>
      <c r="AK139" s="126">
        <v>238</v>
      </c>
      <c r="AL139" s="399"/>
      <c r="AM139" s="172">
        <v>333.33333333333331</v>
      </c>
      <c r="AN139" s="178">
        <v>375</v>
      </c>
      <c r="AO139" s="173">
        <v>416.66666666666669</v>
      </c>
      <c r="AP139" s="173">
        <v>416.66666666666703</v>
      </c>
      <c r="AQ139" s="170">
        <v>291.66666666666669</v>
      </c>
      <c r="AR139" s="55">
        <v>375</v>
      </c>
      <c r="AS139" s="399"/>
      <c r="AU139" s="64" t="s">
        <v>0</v>
      </c>
      <c r="AV139" s="62">
        <v>666.66666666666663</v>
      </c>
      <c r="AW139" s="177">
        <v>416.66666666666669</v>
      </c>
      <c r="AX139" s="171" t="s">
        <v>455</v>
      </c>
      <c r="AY139" s="179">
        <v>500</v>
      </c>
      <c r="AZ139" s="177">
        <v>750</v>
      </c>
      <c r="BA139" s="57">
        <v>666.66666666666663</v>
      </c>
      <c r="BB139" s="35">
        <v>541.66666666666663</v>
      </c>
      <c r="BC139" s="59">
        <v>2416.6666666666665</v>
      </c>
      <c r="BD139" s="59">
        <v>666.66666666666663</v>
      </c>
      <c r="BE139" s="399"/>
      <c r="BF139" s="59">
        <v>1083.3333333333333</v>
      </c>
      <c r="BG139" s="399"/>
      <c r="BH139" s="127">
        <v>1000</v>
      </c>
      <c r="BI139" s="399"/>
      <c r="BJ139" s="172">
        <v>1083.3333333333333</v>
      </c>
      <c r="BK139" s="170">
        <v>645.83333333333337</v>
      </c>
      <c r="BL139" s="173">
        <v>916.66666666666663</v>
      </c>
      <c r="BM139" s="173">
        <v>1166.6666666666699</v>
      </c>
      <c r="BN139" s="170">
        <v>625</v>
      </c>
      <c r="BO139" s="170">
        <v>500</v>
      </c>
      <c r="BP139" s="399"/>
      <c r="BR139" s="64" t="s">
        <v>0</v>
      </c>
      <c r="BS139" s="62">
        <v>833.33333333333337</v>
      </c>
      <c r="BT139" s="173">
        <v>875</v>
      </c>
      <c r="BU139" s="171" t="s">
        <v>455</v>
      </c>
      <c r="BV139" s="177">
        <v>500</v>
      </c>
      <c r="BW139" s="177">
        <v>500</v>
      </c>
      <c r="BX139" s="76">
        <v>500</v>
      </c>
      <c r="BY139" s="35">
        <v>666.66666666666663</v>
      </c>
      <c r="BZ139" s="76">
        <v>500</v>
      </c>
      <c r="CA139" s="59">
        <v>666.66666666666663</v>
      </c>
      <c r="CB139" s="399"/>
      <c r="CC139" s="59">
        <v>750</v>
      </c>
      <c r="CD139" s="399"/>
      <c r="CE139" s="127">
        <v>833.33333333333337</v>
      </c>
      <c r="CF139" s="399"/>
      <c r="CG139" s="185">
        <v>500</v>
      </c>
      <c r="CH139" s="172">
        <v>666.66666666666663</v>
      </c>
      <c r="CI139" s="173">
        <v>666.66666666666663</v>
      </c>
      <c r="CJ139" s="173">
        <v>666.66666666666697</v>
      </c>
      <c r="CK139" s="173">
        <v>666.66666666666663</v>
      </c>
      <c r="CL139" s="173">
        <v>666.66666666666663</v>
      </c>
      <c r="CM139" s="399"/>
      <c r="CO139" s="64" t="s">
        <v>0</v>
      </c>
      <c r="CP139" s="63">
        <v>1041.6666666666667</v>
      </c>
      <c r="CQ139" s="170">
        <v>1041.6666666666667</v>
      </c>
      <c r="CR139" s="171" t="s">
        <v>455</v>
      </c>
      <c r="CS139" s="179">
        <v>1166.6666666666667</v>
      </c>
      <c r="CT139" s="179">
        <v>1250</v>
      </c>
      <c r="CU139" s="57">
        <v>854.16666666666663</v>
      </c>
      <c r="CV139" s="35">
        <v>1041.6666666666667</v>
      </c>
      <c r="CW139" s="76">
        <v>1979.1666666666667</v>
      </c>
      <c r="CX139" s="76">
        <v>1666.6666666666667</v>
      </c>
      <c r="CY139" s="399"/>
      <c r="CZ139" s="59">
        <v>2083.3333333333335</v>
      </c>
      <c r="DA139" s="399"/>
      <c r="DB139" s="126">
        <v>2500</v>
      </c>
      <c r="DC139" s="399"/>
      <c r="DD139" s="185">
        <v>1666.6666666666667</v>
      </c>
      <c r="DE139" s="185">
        <v>1833.3333333333333</v>
      </c>
      <c r="DF139" s="173">
        <v>1833.3333333333333</v>
      </c>
      <c r="DG139" s="173">
        <v>1375</v>
      </c>
      <c r="DH139" s="170">
        <v>1666.6666666666667</v>
      </c>
      <c r="DI139" s="173">
        <v>2000</v>
      </c>
      <c r="DJ139" s="399"/>
      <c r="DL139" s="64" t="s">
        <v>0</v>
      </c>
      <c r="DM139" s="63">
        <v>958.33333333333337</v>
      </c>
      <c r="DN139" s="179">
        <v>750</v>
      </c>
      <c r="DO139" s="171" t="s">
        <v>455</v>
      </c>
      <c r="DP139" s="179">
        <v>583.33333333333337</v>
      </c>
      <c r="DQ139" s="177">
        <v>1166.6666666666667</v>
      </c>
      <c r="DR139" s="57">
        <v>541.66666666666663</v>
      </c>
      <c r="DS139" s="35">
        <v>875</v>
      </c>
      <c r="DT139" s="59">
        <v>833.33333333333337</v>
      </c>
      <c r="DU139" s="59">
        <v>604.16666666666663</v>
      </c>
      <c r="DV139" s="399"/>
      <c r="DW139" s="59">
        <v>1166.6666666666667</v>
      </c>
      <c r="DX139" s="399"/>
      <c r="DY139" s="127">
        <v>729.16666666666663</v>
      </c>
      <c r="DZ139" s="399"/>
      <c r="EA139" s="172">
        <v>916.66666666666663</v>
      </c>
      <c r="EB139" s="185">
        <v>625</v>
      </c>
      <c r="EC139" s="173">
        <v>1083.3333333333333</v>
      </c>
      <c r="ED139" s="173">
        <v>1000</v>
      </c>
      <c r="EE139" s="170">
        <v>583.33333333333337</v>
      </c>
      <c r="EF139" s="173">
        <v>1166.6666666666667</v>
      </c>
      <c r="EG139" s="399"/>
    </row>
    <row r="140" spans="1:137" x14ac:dyDescent="0.3">
      <c r="A140" s="64" t="s">
        <v>79</v>
      </c>
      <c r="B140" s="171" t="s">
        <v>455</v>
      </c>
      <c r="C140" s="171" t="s">
        <v>455</v>
      </c>
      <c r="D140" s="171" t="s">
        <v>455</v>
      </c>
      <c r="E140" s="171" t="s">
        <v>455</v>
      </c>
      <c r="F140" s="177">
        <v>166.66666666666666</v>
      </c>
      <c r="G140" s="57">
        <v>208.33333333333334</v>
      </c>
      <c r="H140" s="274">
        <v>208.33333333333334</v>
      </c>
      <c r="I140" s="171" t="s">
        <v>455</v>
      </c>
      <c r="J140" s="171" t="s">
        <v>455</v>
      </c>
      <c r="K140" s="399"/>
      <c r="L140" s="172">
        <v>333.33333333333331</v>
      </c>
      <c r="M140" s="399"/>
      <c r="N140" s="172">
        <v>166.66666666666666</v>
      </c>
      <c r="O140" s="399"/>
      <c r="P140" s="178">
        <v>250</v>
      </c>
      <c r="Q140" s="178">
        <v>250</v>
      </c>
      <c r="R140" s="185">
        <v>166.66666666666666</v>
      </c>
      <c r="S140" s="173">
        <v>250</v>
      </c>
      <c r="T140" s="170">
        <v>250</v>
      </c>
      <c r="U140" s="55">
        <v>83.333333333333329</v>
      </c>
      <c r="V140" s="399"/>
      <c r="X140" s="64" t="s">
        <v>79</v>
      </c>
      <c r="Y140" s="171" t="s">
        <v>455</v>
      </c>
      <c r="Z140" s="171" t="s">
        <v>455</v>
      </c>
      <c r="AA140" s="171" t="s">
        <v>455</v>
      </c>
      <c r="AB140" s="171" t="s">
        <v>455</v>
      </c>
      <c r="AC140" s="177">
        <v>166.66666666666666</v>
      </c>
      <c r="AD140" s="58">
        <v>250</v>
      </c>
      <c r="AE140" s="58">
        <v>166.66666666666666</v>
      </c>
      <c r="AF140" s="171" t="s">
        <v>455</v>
      </c>
      <c r="AG140" s="171" t="s">
        <v>455</v>
      </c>
      <c r="AH140" s="399"/>
      <c r="AI140" s="172">
        <v>166.66666666666666</v>
      </c>
      <c r="AJ140" s="399"/>
      <c r="AK140" s="172">
        <v>133.33333333333334</v>
      </c>
      <c r="AL140" s="399"/>
      <c r="AM140" s="178">
        <v>133.33333333333334</v>
      </c>
      <c r="AN140" s="178">
        <v>166.66666666666666</v>
      </c>
      <c r="AO140" s="173">
        <v>166.66666666666666</v>
      </c>
      <c r="AP140" s="173">
        <v>166.666666666667</v>
      </c>
      <c r="AQ140" s="173">
        <v>160</v>
      </c>
      <c r="AR140" s="55">
        <v>166.66666666666666</v>
      </c>
      <c r="AS140" s="399"/>
      <c r="AU140" s="64" t="s">
        <v>79</v>
      </c>
      <c r="AV140" s="171" t="s">
        <v>455</v>
      </c>
      <c r="AW140" s="171" t="s">
        <v>455</v>
      </c>
      <c r="AX140" s="171" t="s">
        <v>455</v>
      </c>
      <c r="AY140" s="171" t="s">
        <v>455</v>
      </c>
      <c r="AZ140" s="177">
        <v>1083.3333333333333</v>
      </c>
      <c r="BA140" s="58">
        <v>1083.3333333333333</v>
      </c>
      <c r="BB140" s="35">
        <v>833.33333333333337</v>
      </c>
      <c r="BC140" s="171" t="s">
        <v>455</v>
      </c>
      <c r="BD140" s="171" t="s">
        <v>455</v>
      </c>
      <c r="BE140" s="399"/>
      <c r="BF140" s="172">
        <v>1083.3333333333333</v>
      </c>
      <c r="BG140" s="399"/>
      <c r="BH140" s="172">
        <v>833.33333333333337</v>
      </c>
      <c r="BI140" s="399"/>
      <c r="BJ140" s="178">
        <v>833.33333333333337</v>
      </c>
      <c r="BK140" s="170">
        <v>645.83333333333337</v>
      </c>
      <c r="BL140" s="173">
        <v>666.66666666666663</v>
      </c>
      <c r="BM140" s="170">
        <v>500</v>
      </c>
      <c r="BN140" s="173">
        <v>625</v>
      </c>
      <c r="BO140" s="173">
        <v>250</v>
      </c>
      <c r="BP140" s="399"/>
      <c r="BR140" s="64" t="s">
        <v>79</v>
      </c>
      <c r="BS140" s="171" t="s">
        <v>455</v>
      </c>
      <c r="BT140" s="171" t="s">
        <v>455</v>
      </c>
      <c r="BU140" s="171" t="s">
        <v>455</v>
      </c>
      <c r="BV140" s="171" t="s">
        <v>455</v>
      </c>
      <c r="BW140" s="177">
        <v>500</v>
      </c>
      <c r="BX140" s="58">
        <v>416.66666666666669</v>
      </c>
      <c r="BY140" s="35">
        <v>416.66666666666669</v>
      </c>
      <c r="BZ140" s="171" t="s">
        <v>455</v>
      </c>
      <c r="CA140" s="171" t="s">
        <v>455</v>
      </c>
      <c r="CB140" s="399"/>
      <c r="CC140" s="172">
        <v>466.66666666666669</v>
      </c>
      <c r="CD140" s="399"/>
      <c r="CE140" s="172">
        <v>500</v>
      </c>
      <c r="CF140" s="399"/>
      <c r="CG140" s="178">
        <v>500</v>
      </c>
      <c r="CH140" s="185">
        <v>583.33333333333337</v>
      </c>
      <c r="CI140" s="173">
        <v>583.33333333333337</v>
      </c>
      <c r="CJ140" s="170">
        <v>500</v>
      </c>
      <c r="CK140" s="173">
        <v>500</v>
      </c>
      <c r="CL140" s="173">
        <v>333.33333333333331</v>
      </c>
      <c r="CM140" s="399"/>
      <c r="CO140" s="64" t="s">
        <v>79</v>
      </c>
      <c r="CP140" s="171" t="s">
        <v>455</v>
      </c>
      <c r="CQ140" s="171" t="s">
        <v>455</v>
      </c>
      <c r="CR140" s="171" t="s">
        <v>455</v>
      </c>
      <c r="CS140" s="171" t="s">
        <v>455</v>
      </c>
      <c r="CT140" s="179">
        <v>1250</v>
      </c>
      <c r="CU140" s="57">
        <v>854.16666666666663</v>
      </c>
      <c r="CV140" s="35">
        <v>1250</v>
      </c>
      <c r="CW140" s="171" t="s">
        <v>455</v>
      </c>
      <c r="CX140" s="171" t="s">
        <v>455</v>
      </c>
      <c r="CY140" s="399"/>
      <c r="CZ140" s="172">
        <v>1833.3333333333333</v>
      </c>
      <c r="DA140" s="399"/>
      <c r="DB140" s="172">
        <v>3666.6666666666665</v>
      </c>
      <c r="DC140" s="399"/>
      <c r="DD140" s="178">
        <v>1958.3333333333333</v>
      </c>
      <c r="DE140" s="185">
        <v>1833.3333333333333</v>
      </c>
      <c r="DF140" s="173">
        <v>1833.3333333333333</v>
      </c>
      <c r="DG140" s="170">
        <v>2000</v>
      </c>
      <c r="DH140" s="170">
        <v>1666.6666666666667</v>
      </c>
      <c r="DI140" s="173">
        <v>1458.3333333333333</v>
      </c>
      <c r="DJ140" s="399"/>
      <c r="DL140" s="64" t="s">
        <v>79</v>
      </c>
      <c r="DM140" s="171" t="s">
        <v>455</v>
      </c>
      <c r="DN140" s="171" t="s">
        <v>455</v>
      </c>
      <c r="DO140" s="171" t="s">
        <v>455</v>
      </c>
      <c r="DP140" s="171" t="s">
        <v>455</v>
      </c>
      <c r="DQ140" s="177">
        <v>666.66666666666663</v>
      </c>
      <c r="DR140" s="58">
        <v>416.66666666666669</v>
      </c>
      <c r="DS140" s="35">
        <v>625</v>
      </c>
      <c r="DT140" s="171" t="s">
        <v>455</v>
      </c>
      <c r="DU140" s="171" t="s">
        <v>455</v>
      </c>
      <c r="DV140" s="399"/>
      <c r="DW140" s="172">
        <v>583.33333333333337</v>
      </c>
      <c r="DX140" s="399"/>
      <c r="DY140" s="172">
        <v>333.33333333333331</v>
      </c>
      <c r="DZ140" s="399"/>
      <c r="EA140" s="172">
        <v>416.66666666666669</v>
      </c>
      <c r="EB140" s="185">
        <v>625</v>
      </c>
      <c r="EC140" s="173">
        <v>583.33333333333337</v>
      </c>
      <c r="ED140" s="170">
        <v>750</v>
      </c>
      <c r="EE140" s="173">
        <v>333.33333333333331</v>
      </c>
      <c r="EF140" s="173">
        <v>583.33333333333337</v>
      </c>
      <c r="EG140" s="399"/>
    </row>
    <row r="141" spans="1:137" x14ac:dyDescent="0.3">
      <c r="A141" s="65" t="s">
        <v>818</v>
      </c>
      <c r="B141" s="171" t="s">
        <v>455</v>
      </c>
      <c r="C141" s="171" t="s">
        <v>455</v>
      </c>
      <c r="D141" s="171" t="s">
        <v>455</v>
      </c>
      <c r="E141" s="171" t="s">
        <v>455</v>
      </c>
      <c r="F141" s="171" t="s">
        <v>455</v>
      </c>
      <c r="G141" s="171" t="s">
        <v>455</v>
      </c>
      <c r="H141" s="171" t="s">
        <v>455</v>
      </c>
      <c r="I141" s="171" t="s">
        <v>455</v>
      </c>
      <c r="J141" s="171" t="s">
        <v>455</v>
      </c>
      <c r="K141" s="399"/>
      <c r="L141" s="171" t="s">
        <v>455</v>
      </c>
      <c r="M141" s="399"/>
      <c r="N141" s="171" t="s">
        <v>455</v>
      </c>
      <c r="O141" s="399"/>
      <c r="P141" s="178">
        <v>125</v>
      </c>
      <c r="Q141" s="178">
        <v>125</v>
      </c>
      <c r="R141" s="169" t="s">
        <v>455</v>
      </c>
      <c r="S141" s="169" t="s">
        <v>455</v>
      </c>
      <c r="T141" s="173">
        <v>166.66666666666666</v>
      </c>
      <c r="U141" s="169" t="s">
        <v>455</v>
      </c>
      <c r="V141" s="399"/>
      <c r="X141" s="65" t="s">
        <v>818</v>
      </c>
      <c r="Y141" s="171" t="s">
        <v>455</v>
      </c>
      <c r="Z141" s="171" t="s">
        <v>455</v>
      </c>
      <c r="AA141" s="171" t="s">
        <v>455</v>
      </c>
      <c r="AB141" s="171" t="s">
        <v>455</v>
      </c>
      <c r="AC141" s="171" t="s">
        <v>455</v>
      </c>
      <c r="AD141" s="171" t="s">
        <v>455</v>
      </c>
      <c r="AE141" s="171" t="s">
        <v>455</v>
      </c>
      <c r="AF141" s="171" t="s">
        <v>455</v>
      </c>
      <c r="AG141" s="171" t="s">
        <v>455</v>
      </c>
      <c r="AH141" s="399"/>
      <c r="AI141" s="171" t="s">
        <v>455</v>
      </c>
      <c r="AJ141" s="399"/>
      <c r="AK141" s="171" t="s">
        <v>455</v>
      </c>
      <c r="AL141" s="399"/>
      <c r="AM141" s="178">
        <v>146.66666666666666</v>
      </c>
      <c r="AN141" s="169" t="s">
        <v>455</v>
      </c>
      <c r="AO141" s="169" t="s">
        <v>455</v>
      </c>
      <c r="AP141" s="169" t="s">
        <v>455</v>
      </c>
      <c r="AQ141" s="173">
        <v>166.66666666666666</v>
      </c>
      <c r="AR141" s="169" t="s">
        <v>455</v>
      </c>
      <c r="AS141" s="399"/>
      <c r="AU141" s="65" t="s">
        <v>818</v>
      </c>
      <c r="AV141" s="171" t="s">
        <v>455</v>
      </c>
      <c r="AW141" s="171" t="s">
        <v>455</v>
      </c>
      <c r="AX141" s="171" t="s">
        <v>455</v>
      </c>
      <c r="AY141" s="171" t="s">
        <v>455</v>
      </c>
      <c r="AZ141" s="171" t="s">
        <v>455</v>
      </c>
      <c r="BA141" s="171" t="s">
        <v>455</v>
      </c>
      <c r="BB141" s="171" t="s">
        <v>455</v>
      </c>
      <c r="BC141" s="171" t="s">
        <v>455</v>
      </c>
      <c r="BD141" s="171" t="s">
        <v>455</v>
      </c>
      <c r="BE141" s="399"/>
      <c r="BF141" s="171" t="s">
        <v>455</v>
      </c>
      <c r="BG141" s="399"/>
      <c r="BH141" s="171" t="s">
        <v>455</v>
      </c>
      <c r="BI141" s="399"/>
      <c r="BJ141" s="178">
        <v>750</v>
      </c>
      <c r="BK141" s="169" t="s">
        <v>455</v>
      </c>
      <c r="BL141" s="169" t="s">
        <v>455</v>
      </c>
      <c r="BM141" s="169" t="s">
        <v>455</v>
      </c>
      <c r="BN141" s="173">
        <v>750</v>
      </c>
      <c r="BO141" s="169" t="s">
        <v>455</v>
      </c>
      <c r="BP141" s="399"/>
      <c r="BR141" s="65" t="s">
        <v>818</v>
      </c>
      <c r="BS141" s="171" t="s">
        <v>455</v>
      </c>
      <c r="BT141" s="171" t="s">
        <v>455</v>
      </c>
      <c r="BU141" s="171" t="s">
        <v>455</v>
      </c>
      <c r="BV141" s="171" t="s">
        <v>455</v>
      </c>
      <c r="BW141" s="171" t="s">
        <v>455</v>
      </c>
      <c r="BX141" s="171" t="s">
        <v>455</v>
      </c>
      <c r="BY141" s="171" t="s">
        <v>455</v>
      </c>
      <c r="BZ141" s="171" t="s">
        <v>455</v>
      </c>
      <c r="CA141" s="171" t="s">
        <v>455</v>
      </c>
      <c r="CB141" s="399"/>
      <c r="CC141" s="172"/>
      <c r="CD141" s="399"/>
      <c r="CE141" s="172"/>
      <c r="CF141" s="399"/>
      <c r="CG141" s="178">
        <v>500</v>
      </c>
      <c r="CH141" s="169" t="s">
        <v>455</v>
      </c>
      <c r="CI141" s="169" t="s">
        <v>455</v>
      </c>
      <c r="CJ141" s="169" t="s">
        <v>455</v>
      </c>
      <c r="CK141" s="173">
        <v>583.33333333333337</v>
      </c>
      <c r="CL141" s="169" t="s">
        <v>455</v>
      </c>
      <c r="CM141" s="399"/>
      <c r="CO141" s="65" t="s">
        <v>818</v>
      </c>
      <c r="CP141" s="171" t="s">
        <v>455</v>
      </c>
      <c r="CQ141" s="171" t="s">
        <v>455</v>
      </c>
      <c r="CR141" s="171" t="s">
        <v>455</v>
      </c>
      <c r="CS141" s="171" t="s">
        <v>455</v>
      </c>
      <c r="CT141" s="171" t="s">
        <v>455</v>
      </c>
      <c r="CU141" s="171" t="s">
        <v>455</v>
      </c>
      <c r="CV141" s="171" t="s">
        <v>455</v>
      </c>
      <c r="CW141" s="171" t="s">
        <v>455</v>
      </c>
      <c r="CX141" s="171" t="s">
        <v>455</v>
      </c>
      <c r="CY141" s="399"/>
      <c r="CZ141" s="171" t="s">
        <v>455</v>
      </c>
      <c r="DA141" s="399"/>
      <c r="DB141" s="171" t="s">
        <v>455</v>
      </c>
      <c r="DC141" s="399"/>
      <c r="DD141" s="178">
        <v>1250</v>
      </c>
      <c r="DE141" s="169" t="s">
        <v>455</v>
      </c>
      <c r="DF141" s="169" t="s">
        <v>455</v>
      </c>
      <c r="DG141" s="169" t="s">
        <v>455</v>
      </c>
      <c r="DH141" s="173">
        <v>1666.6666666666667</v>
      </c>
      <c r="DI141" s="169" t="s">
        <v>455</v>
      </c>
      <c r="DJ141" s="399"/>
      <c r="DL141" s="65" t="s">
        <v>818</v>
      </c>
      <c r="DM141" s="171" t="s">
        <v>455</v>
      </c>
      <c r="DN141" s="171" t="s">
        <v>455</v>
      </c>
      <c r="DO141" s="171" t="s">
        <v>455</v>
      </c>
      <c r="DP141" s="171" t="s">
        <v>455</v>
      </c>
      <c r="DQ141" s="171" t="s">
        <v>455</v>
      </c>
      <c r="DR141" s="171" t="s">
        <v>455</v>
      </c>
      <c r="DS141" s="171" t="s">
        <v>455</v>
      </c>
      <c r="DT141" s="171" t="s">
        <v>455</v>
      </c>
      <c r="DU141" s="171" t="s">
        <v>455</v>
      </c>
      <c r="DV141" s="399"/>
      <c r="DW141" s="171" t="s">
        <v>455</v>
      </c>
      <c r="DX141" s="399"/>
      <c r="DY141" s="171" t="s">
        <v>455</v>
      </c>
      <c r="DZ141" s="399"/>
      <c r="EA141" s="185">
        <v>666.66666666666663</v>
      </c>
      <c r="EB141" s="169" t="s">
        <v>455</v>
      </c>
      <c r="EC141" s="169" t="s">
        <v>455</v>
      </c>
      <c r="ED141" s="169" t="s">
        <v>455</v>
      </c>
      <c r="EE141" s="173">
        <v>666.66666666666663</v>
      </c>
      <c r="EF141" s="169" t="s">
        <v>455</v>
      </c>
      <c r="EG141" s="399"/>
    </row>
    <row r="142" spans="1:137" x14ac:dyDescent="0.3">
      <c r="A142" s="64" t="s">
        <v>164</v>
      </c>
      <c r="B142" s="171" t="s">
        <v>455</v>
      </c>
      <c r="C142" s="171" t="s">
        <v>455</v>
      </c>
      <c r="D142" s="171" t="s">
        <v>455</v>
      </c>
      <c r="E142" s="171" t="s">
        <v>455</v>
      </c>
      <c r="F142" s="171" t="s">
        <v>455</v>
      </c>
      <c r="G142" s="171" t="s">
        <v>455</v>
      </c>
      <c r="H142" s="171" t="s">
        <v>455</v>
      </c>
      <c r="I142" s="171" t="s">
        <v>455</v>
      </c>
      <c r="J142" s="171" t="s">
        <v>455</v>
      </c>
      <c r="K142" s="399"/>
      <c r="L142" s="171" t="s">
        <v>455</v>
      </c>
      <c r="M142" s="399"/>
      <c r="N142" s="185">
        <v>166.66666666666666</v>
      </c>
      <c r="O142" s="399"/>
      <c r="P142" s="171" t="s">
        <v>455</v>
      </c>
      <c r="Q142" s="171" t="s">
        <v>455</v>
      </c>
      <c r="R142" s="178">
        <v>166.66666666666666</v>
      </c>
      <c r="S142" s="169" t="s">
        <v>455</v>
      </c>
      <c r="T142" s="170">
        <v>166.66666666666666</v>
      </c>
      <c r="U142" s="55">
        <v>166.66666666666666</v>
      </c>
      <c r="V142" s="399"/>
      <c r="X142" s="64" t="s">
        <v>164</v>
      </c>
      <c r="Y142" s="171" t="s">
        <v>455</v>
      </c>
      <c r="Z142" s="171" t="s">
        <v>455</v>
      </c>
      <c r="AA142" s="171" t="s">
        <v>455</v>
      </c>
      <c r="AB142" s="171" t="s">
        <v>455</v>
      </c>
      <c r="AC142" s="171" t="s">
        <v>455</v>
      </c>
      <c r="AD142" s="171" t="s">
        <v>455</v>
      </c>
      <c r="AE142" s="171" t="s">
        <v>455</v>
      </c>
      <c r="AF142" s="171" t="s">
        <v>455</v>
      </c>
      <c r="AG142" s="171" t="s">
        <v>455</v>
      </c>
      <c r="AH142" s="399"/>
      <c r="AI142" s="171" t="s">
        <v>455</v>
      </c>
      <c r="AJ142" s="399"/>
      <c r="AK142" s="126">
        <v>238</v>
      </c>
      <c r="AL142" s="399"/>
      <c r="AM142" s="171" t="s">
        <v>455</v>
      </c>
      <c r="AN142" s="178">
        <v>133.33333333333334</v>
      </c>
      <c r="AO142" s="169" t="s">
        <v>455</v>
      </c>
      <c r="AP142" s="170">
        <v>300</v>
      </c>
      <c r="AQ142" s="170">
        <v>291.66666666666669</v>
      </c>
      <c r="AR142" s="56">
        <v>266.66666666666669</v>
      </c>
      <c r="AS142" s="399"/>
      <c r="AU142" s="64" t="s">
        <v>164</v>
      </c>
      <c r="AV142" s="171" t="s">
        <v>455</v>
      </c>
      <c r="AW142" s="171" t="s">
        <v>455</v>
      </c>
      <c r="AX142" s="171" t="s">
        <v>455</v>
      </c>
      <c r="AY142" s="171" t="s">
        <v>455</v>
      </c>
      <c r="AZ142" s="171" t="s">
        <v>455</v>
      </c>
      <c r="BA142" s="171" t="s">
        <v>455</v>
      </c>
      <c r="BB142" s="171" t="s">
        <v>455</v>
      </c>
      <c r="BC142" s="171" t="s">
        <v>455</v>
      </c>
      <c r="BD142" s="171" t="s">
        <v>455</v>
      </c>
      <c r="BE142" s="399"/>
      <c r="BF142" s="171" t="s">
        <v>455</v>
      </c>
      <c r="BG142" s="399"/>
      <c r="BH142" s="172">
        <v>833.33333333333337</v>
      </c>
      <c r="BI142" s="399"/>
      <c r="BJ142" s="171" t="s">
        <v>455</v>
      </c>
      <c r="BK142" s="173">
        <v>875</v>
      </c>
      <c r="BL142" s="169" t="s">
        <v>455</v>
      </c>
      <c r="BM142" s="173">
        <v>833.33333333333303</v>
      </c>
      <c r="BN142" s="173">
        <v>833.33333333333337</v>
      </c>
      <c r="BO142" s="173">
        <v>1000</v>
      </c>
      <c r="BP142" s="399"/>
      <c r="BR142" s="64" t="s">
        <v>164</v>
      </c>
      <c r="BS142" s="171" t="s">
        <v>455</v>
      </c>
      <c r="BT142" s="171" t="s">
        <v>455</v>
      </c>
      <c r="BU142" s="171" t="s">
        <v>455</v>
      </c>
      <c r="BV142" s="171" t="s">
        <v>455</v>
      </c>
      <c r="BW142" s="171" t="s">
        <v>455</v>
      </c>
      <c r="BX142" s="171" t="s">
        <v>455</v>
      </c>
      <c r="BY142" s="171" t="s">
        <v>455</v>
      </c>
      <c r="BZ142" s="171" t="s">
        <v>455</v>
      </c>
      <c r="CA142" s="171" t="s">
        <v>455</v>
      </c>
      <c r="CB142" s="399"/>
      <c r="CC142" s="171" t="s">
        <v>455</v>
      </c>
      <c r="CD142" s="399"/>
      <c r="CE142" s="172">
        <v>416.66666666666669</v>
      </c>
      <c r="CF142" s="399"/>
      <c r="CG142" s="171" t="s">
        <v>455</v>
      </c>
      <c r="CH142" s="178">
        <v>500</v>
      </c>
      <c r="CI142" s="169" t="s">
        <v>455</v>
      </c>
      <c r="CJ142" s="173">
        <v>416.66666666666703</v>
      </c>
      <c r="CK142" s="173">
        <v>416.66666666666669</v>
      </c>
      <c r="CL142" s="173">
        <v>416.66666666666669</v>
      </c>
      <c r="CM142" s="399"/>
      <c r="CO142" s="64" t="s">
        <v>164</v>
      </c>
      <c r="CP142" s="171" t="s">
        <v>455</v>
      </c>
      <c r="CQ142" s="171" t="s">
        <v>455</v>
      </c>
      <c r="CR142" s="171" t="s">
        <v>455</v>
      </c>
      <c r="CS142" s="171" t="s">
        <v>455</v>
      </c>
      <c r="CT142" s="171" t="s">
        <v>455</v>
      </c>
      <c r="CU142" s="171" t="s">
        <v>455</v>
      </c>
      <c r="CV142" s="171" t="s">
        <v>455</v>
      </c>
      <c r="CW142" s="171" t="s">
        <v>455</v>
      </c>
      <c r="CX142" s="171" t="s">
        <v>455</v>
      </c>
      <c r="CY142" s="399"/>
      <c r="CZ142" s="171" t="s">
        <v>455</v>
      </c>
      <c r="DA142" s="399"/>
      <c r="DB142" s="185">
        <v>2500</v>
      </c>
      <c r="DC142" s="399"/>
      <c r="DD142" s="171" t="s">
        <v>455</v>
      </c>
      <c r="DE142" s="178">
        <v>2000</v>
      </c>
      <c r="DF142" s="169" t="s">
        <v>455</v>
      </c>
      <c r="DG142" s="170">
        <v>2000</v>
      </c>
      <c r="DH142" s="173">
        <v>1666.6666666666667</v>
      </c>
      <c r="DI142" s="173">
        <v>3750</v>
      </c>
      <c r="DJ142" s="399"/>
      <c r="DL142" s="64" t="s">
        <v>164</v>
      </c>
      <c r="DM142" s="171" t="s">
        <v>455</v>
      </c>
      <c r="DN142" s="171" t="s">
        <v>455</v>
      </c>
      <c r="DO142" s="171" t="s">
        <v>455</v>
      </c>
      <c r="DP142" s="171" t="s">
        <v>455</v>
      </c>
      <c r="DQ142" s="171" t="s">
        <v>455</v>
      </c>
      <c r="DR142" s="171" t="s">
        <v>455</v>
      </c>
      <c r="DS142" s="171" t="s">
        <v>455</v>
      </c>
      <c r="DT142" s="171" t="s">
        <v>455</v>
      </c>
      <c r="DU142" s="171" t="s">
        <v>455</v>
      </c>
      <c r="DV142" s="399"/>
      <c r="DW142" s="171" t="s">
        <v>455</v>
      </c>
      <c r="DX142" s="399"/>
      <c r="DY142" s="185">
        <v>625</v>
      </c>
      <c r="DZ142" s="399"/>
      <c r="EA142" s="171" t="s">
        <v>455</v>
      </c>
      <c r="EB142" s="178">
        <v>541.66666666666663</v>
      </c>
      <c r="EC142" s="169" t="s">
        <v>455</v>
      </c>
      <c r="ED142" s="170">
        <v>750</v>
      </c>
      <c r="EE142" s="170">
        <v>583.33333333333337</v>
      </c>
      <c r="EF142" s="173">
        <v>833.33333333333337</v>
      </c>
      <c r="EG142" s="399"/>
    </row>
    <row r="143" spans="1:137" x14ac:dyDescent="0.3">
      <c r="A143" s="64" t="s">
        <v>153</v>
      </c>
      <c r="B143" s="171" t="s">
        <v>455</v>
      </c>
      <c r="C143" s="171" t="s">
        <v>455</v>
      </c>
      <c r="D143" s="171" t="s">
        <v>455</v>
      </c>
      <c r="E143" s="171" t="s">
        <v>455</v>
      </c>
      <c r="F143" s="171" t="s">
        <v>455</v>
      </c>
      <c r="G143" s="171" t="s">
        <v>455</v>
      </c>
      <c r="H143" s="171" t="s">
        <v>455</v>
      </c>
      <c r="I143" s="171" t="s">
        <v>455</v>
      </c>
      <c r="J143" s="171" t="s">
        <v>455</v>
      </c>
      <c r="K143" s="399"/>
      <c r="L143" s="185">
        <v>166.66666666666666</v>
      </c>
      <c r="M143" s="399"/>
      <c r="N143" s="185">
        <v>166.66666666666666</v>
      </c>
      <c r="O143" s="399"/>
      <c r="P143" s="185">
        <v>166.66666666666666</v>
      </c>
      <c r="Q143" s="185">
        <v>166.66666666666666</v>
      </c>
      <c r="R143" s="185">
        <v>166.66666666666666</v>
      </c>
      <c r="S143" s="169" t="s">
        <v>455</v>
      </c>
      <c r="T143" s="170">
        <v>166.66666666666666</v>
      </c>
      <c r="U143" s="170">
        <v>166.66666666666666</v>
      </c>
      <c r="V143" s="399"/>
      <c r="X143" s="64" t="s">
        <v>153</v>
      </c>
      <c r="Y143" s="171" t="s">
        <v>455</v>
      </c>
      <c r="Z143" s="171" t="s">
        <v>455</v>
      </c>
      <c r="AA143" s="171" t="s">
        <v>455</v>
      </c>
      <c r="AB143" s="171" t="s">
        <v>455</v>
      </c>
      <c r="AC143" s="171" t="s">
        <v>455</v>
      </c>
      <c r="AD143" s="171" t="s">
        <v>455</v>
      </c>
      <c r="AE143" s="171" t="s">
        <v>455</v>
      </c>
      <c r="AF143" s="171" t="s">
        <v>455</v>
      </c>
      <c r="AG143" s="171" t="s">
        <v>455</v>
      </c>
      <c r="AH143" s="399"/>
      <c r="AI143" s="172">
        <v>166.66666666666666</v>
      </c>
      <c r="AJ143" s="399"/>
      <c r="AK143" s="172">
        <v>133.33333333333334</v>
      </c>
      <c r="AL143" s="399"/>
      <c r="AM143" s="172">
        <v>133.33333333333334</v>
      </c>
      <c r="AN143" s="185">
        <v>258</v>
      </c>
      <c r="AO143" s="169" t="s">
        <v>455</v>
      </c>
      <c r="AP143" s="169" t="s">
        <v>455</v>
      </c>
      <c r="AQ143" s="170">
        <v>291.66666666666669</v>
      </c>
      <c r="AR143" s="170">
        <v>266.66666666666669</v>
      </c>
      <c r="AS143" s="399"/>
      <c r="AU143" s="64" t="s">
        <v>153</v>
      </c>
      <c r="AV143" s="171" t="s">
        <v>455</v>
      </c>
      <c r="AW143" s="171" t="s">
        <v>455</v>
      </c>
      <c r="AX143" s="171" t="s">
        <v>455</v>
      </c>
      <c r="AY143" s="171" t="s">
        <v>455</v>
      </c>
      <c r="AZ143" s="171" t="s">
        <v>455</v>
      </c>
      <c r="BA143" s="171" t="s">
        <v>455</v>
      </c>
      <c r="BB143" s="171" t="s">
        <v>455</v>
      </c>
      <c r="BC143" s="171" t="s">
        <v>455</v>
      </c>
      <c r="BD143" s="171" t="s">
        <v>455</v>
      </c>
      <c r="BE143" s="399"/>
      <c r="BF143" s="172">
        <v>500</v>
      </c>
      <c r="BG143" s="399"/>
      <c r="BH143" s="185">
        <v>500</v>
      </c>
      <c r="BI143" s="399"/>
      <c r="BJ143" s="172">
        <v>708.33333333333337</v>
      </c>
      <c r="BK143" s="170">
        <v>645.83333333333337</v>
      </c>
      <c r="BL143" s="169" t="s">
        <v>455</v>
      </c>
      <c r="BM143" s="169" t="s">
        <v>455</v>
      </c>
      <c r="BN143" s="170">
        <v>625</v>
      </c>
      <c r="BO143" s="170">
        <v>500</v>
      </c>
      <c r="BP143" s="399"/>
      <c r="BR143" s="64" t="s">
        <v>153</v>
      </c>
      <c r="BS143" s="171" t="s">
        <v>455</v>
      </c>
      <c r="BT143" s="171" t="s">
        <v>455</v>
      </c>
      <c r="BU143" s="171" t="s">
        <v>455</v>
      </c>
      <c r="BV143" s="171" t="s">
        <v>455</v>
      </c>
      <c r="BW143" s="171" t="s">
        <v>455</v>
      </c>
      <c r="BX143" s="171" t="s">
        <v>455</v>
      </c>
      <c r="BY143" s="171" t="s">
        <v>455</v>
      </c>
      <c r="BZ143" s="171" t="s">
        <v>455</v>
      </c>
      <c r="CA143" s="171" t="s">
        <v>455</v>
      </c>
      <c r="CB143" s="399"/>
      <c r="CC143" s="185">
        <v>500</v>
      </c>
      <c r="CD143" s="399"/>
      <c r="CE143" s="185">
        <v>500</v>
      </c>
      <c r="CF143" s="399"/>
      <c r="CG143" s="185">
        <v>500</v>
      </c>
      <c r="CH143" s="185">
        <v>583.33333333333337</v>
      </c>
      <c r="CI143" s="169" t="s">
        <v>455</v>
      </c>
      <c r="CJ143" s="169" t="s">
        <v>455</v>
      </c>
      <c r="CK143" s="170">
        <v>552.08333333333337</v>
      </c>
      <c r="CL143" s="170">
        <v>500</v>
      </c>
      <c r="CM143" s="399"/>
      <c r="CO143" s="64" t="s">
        <v>153</v>
      </c>
      <c r="CP143" s="171" t="s">
        <v>455</v>
      </c>
      <c r="CQ143" s="171" t="s">
        <v>455</v>
      </c>
      <c r="CR143" s="171" t="s">
        <v>455</v>
      </c>
      <c r="CS143" s="171" t="s">
        <v>455</v>
      </c>
      <c r="CT143" s="171" t="s">
        <v>455</v>
      </c>
      <c r="CU143" s="171" t="s">
        <v>455</v>
      </c>
      <c r="CV143" s="171" t="s">
        <v>455</v>
      </c>
      <c r="CW143" s="171" t="s">
        <v>455</v>
      </c>
      <c r="CX143" s="171" t="s">
        <v>455</v>
      </c>
      <c r="CY143" s="399"/>
      <c r="CZ143" s="185">
        <v>2083.3333333333335</v>
      </c>
      <c r="DA143" s="399"/>
      <c r="DB143" s="185">
        <v>2500</v>
      </c>
      <c r="DC143" s="399"/>
      <c r="DD143" s="185">
        <v>1666.6666666666667</v>
      </c>
      <c r="DE143" s="185">
        <v>1833.3333333333333</v>
      </c>
      <c r="DF143" s="169" t="s">
        <v>455</v>
      </c>
      <c r="DG143" s="169" t="s">
        <v>455</v>
      </c>
      <c r="DH143" s="173">
        <v>1666.6666666666667</v>
      </c>
      <c r="DI143" s="170">
        <v>1666.6666666666667</v>
      </c>
      <c r="DJ143" s="399"/>
      <c r="DL143" s="64" t="s">
        <v>153</v>
      </c>
      <c r="DM143" s="171" t="s">
        <v>455</v>
      </c>
      <c r="DN143" s="171" t="s">
        <v>455</v>
      </c>
      <c r="DO143" s="171" t="s">
        <v>455</v>
      </c>
      <c r="DP143" s="171" t="s">
        <v>455</v>
      </c>
      <c r="DQ143" s="171" t="s">
        <v>455</v>
      </c>
      <c r="DR143" s="171" t="s">
        <v>455</v>
      </c>
      <c r="DS143" s="171" t="s">
        <v>455</v>
      </c>
      <c r="DT143" s="171" t="s">
        <v>455</v>
      </c>
      <c r="DU143" s="171" t="s">
        <v>455</v>
      </c>
      <c r="DV143" s="399"/>
      <c r="DW143" s="185">
        <v>583.33333333333337</v>
      </c>
      <c r="DX143" s="399"/>
      <c r="DY143" s="185">
        <v>625</v>
      </c>
      <c r="DZ143" s="399"/>
      <c r="EA143" s="185">
        <v>666.66666666666663</v>
      </c>
      <c r="EB143" s="185">
        <v>625</v>
      </c>
      <c r="EC143" s="169" t="s">
        <v>455</v>
      </c>
      <c r="ED143" s="169" t="s">
        <v>455</v>
      </c>
      <c r="EE143" s="170">
        <v>583.33333333333337</v>
      </c>
      <c r="EF143" s="170">
        <v>666.66666666666663</v>
      </c>
      <c r="EG143" s="399"/>
    </row>
    <row r="144" spans="1:137" x14ac:dyDescent="0.3">
      <c r="A144" s="65" t="s">
        <v>201</v>
      </c>
      <c r="B144" s="169" t="s">
        <v>455</v>
      </c>
      <c r="C144" s="169" t="s">
        <v>455</v>
      </c>
      <c r="D144" s="169" t="s">
        <v>455</v>
      </c>
      <c r="E144" s="169" t="s">
        <v>455</v>
      </c>
      <c r="F144" s="169" t="s">
        <v>455</v>
      </c>
      <c r="G144" s="169" t="s">
        <v>455</v>
      </c>
      <c r="H144" s="169" t="s">
        <v>455</v>
      </c>
      <c r="I144" s="169" t="s">
        <v>455</v>
      </c>
      <c r="J144" s="169" t="s">
        <v>455</v>
      </c>
      <c r="K144" s="399"/>
      <c r="L144" s="168" t="s">
        <v>455</v>
      </c>
      <c r="M144" s="399"/>
      <c r="N144" s="168" t="s">
        <v>455</v>
      </c>
      <c r="O144" s="399"/>
      <c r="P144" s="168" t="s">
        <v>455</v>
      </c>
      <c r="Q144" s="168" t="s">
        <v>455</v>
      </c>
      <c r="R144" s="168" t="s">
        <v>455</v>
      </c>
      <c r="S144" s="168" t="s">
        <v>455</v>
      </c>
      <c r="T144" s="168" t="s">
        <v>455</v>
      </c>
      <c r="U144" s="55">
        <v>250</v>
      </c>
      <c r="V144" s="399"/>
      <c r="X144" s="65" t="s">
        <v>201</v>
      </c>
      <c r="Y144" s="169" t="s">
        <v>455</v>
      </c>
      <c r="Z144" s="169" t="s">
        <v>455</v>
      </c>
      <c r="AA144" s="169" t="s">
        <v>455</v>
      </c>
      <c r="AB144" s="169" t="s">
        <v>455</v>
      </c>
      <c r="AC144" s="169" t="s">
        <v>455</v>
      </c>
      <c r="AD144" s="169" t="s">
        <v>455</v>
      </c>
      <c r="AE144" s="169" t="s">
        <v>455</v>
      </c>
      <c r="AF144" s="169" t="s">
        <v>455</v>
      </c>
      <c r="AG144" s="169" t="s">
        <v>455</v>
      </c>
      <c r="AH144" s="399"/>
      <c r="AI144" s="168" t="s">
        <v>455</v>
      </c>
      <c r="AJ144" s="399"/>
      <c r="AK144" s="168" t="s">
        <v>455</v>
      </c>
      <c r="AL144" s="399"/>
      <c r="AM144" s="168" t="s">
        <v>455</v>
      </c>
      <c r="AN144" s="168" t="s">
        <v>455</v>
      </c>
      <c r="AO144" s="168" t="s">
        <v>455</v>
      </c>
      <c r="AP144" s="168" t="s">
        <v>455</v>
      </c>
      <c r="AQ144" s="168" t="s">
        <v>455</v>
      </c>
      <c r="AR144" s="55">
        <v>500</v>
      </c>
      <c r="AS144" s="399"/>
      <c r="AU144" s="65" t="s">
        <v>201</v>
      </c>
      <c r="AV144" s="169" t="s">
        <v>455</v>
      </c>
      <c r="AW144" s="169" t="s">
        <v>455</v>
      </c>
      <c r="AX144" s="169" t="s">
        <v>455</v>
      </c>
      <c r="AY144" s="169" t="s">
        <v>455</v>
      </c>
      <c r="AZ144" s="169" t="s">
        <v>455</v>
      </c>
      <c r="BA144" s="169" t="s">
        <v>455</v>
      </c>
      <c r="BB144" s="169" t="s">
        <v>455</v>
      </c>
      <c r="BC144" s="169" t="s">
        <v>455</v>
      </c>
      <c r="BD144" s="169" t="s">
        <v>455</v>
      </c>
      <c r="BE144" s="399"/>
      <c r="BF144" s="168" t="s">
        <v>455</v>
      </c>
      <c r="BG144" s="399"/>
      <c r="BH144" s="168" t="s">
        <v>455</v>
      </c>
      <c r="BI144" s="399"/>
      <c r="BJ144" s="168" t="s">
        <v>455</v>
      </c>
      <c r="BK144" s="168" t="s">
        <v>455</v>
      </c>
      <c r="BL144" s="168" t="s">
        <v>455</v>
      </c>
      <c r="BM144" s="168" t="s">
        <v>455</v>
      </c>
      <c r="BN144" s="168" t="s">
        <v>455</v>
      </c>
      <c r="BO144" s="173">
        <v>958.33333333333337</v>
      </c>
      <c r="BP144" s="399"/>
      <c r="BR144" s="65" t="s">
        <v>201</v>
      </c>
      <c r="BS144" s="169" t="s">
        <v>455</v>
      </c>
      <c r="BT144" s="169" t="s">
        <v>455</v>
      </c>
      <c r="BU144" s="169" t="s">
        <v>455</v>
      </c>
      <c r="BV144" s="169" t="s">
        <v>455</v>
      </c>
      <c r="BW144" s="169" t="s">
        <v>455</v>
      </c>
      <c r="BX144" s="169" t="s">
        <v>455</v>
      </c>
      <c r="BY144" s="169" t="s">
        <v>455</v>
      </c>
      <c r="BZ144" s="169" t="s">
        <v>455</v>
      </c>
      <c r="CA144" s="169" t="s">
        <v>455</v>
      </c>
      <c r="CB144" s="399"/>
      <c r="CC144" s="168" t="s">
        <v>455</v>
      </c>
      <c r="CD144" s="399"/>
      <c r="CE144" s="168" t="s">
        <v>455</v>
      </c>
      <c r="CF144" s="399"/>
      <c r="CG144" s="168" t="s">
        <v>455</v>
      </c>
      <c r="CH144" s="168" t="s">
        <v>455</v>
      </c>
      <c r="CI144" s="168" t="s">
        <v>455</v>
      </c>
      <c r="CJ144" s="168" t="s">
        <v>455</v>
      </c>
      <c r="CK144" s="168" t="s">
        <v>455</v>
      </c>
      <c r="CL144" s="173">
        <v>333.33333333333331</v>
      </c>
      <c r="CM144" s="399"/>
      <c r="CO144" s="65" t="s">
        <v>201</v>
      </c>
      <c r="CP144" s="169" t="s">
        <v>455</v>
      </c>
      <c r="CQ144" s="169" t="s">
        <v>455</v>
      </c>
      <c r="CR144" s="169" t="s">
        <v>455</v>
      </c>
      <c r="CS144" s="169" t="s">
        <v>455</v>
      </c>
      <c r="CT144" s="169" t="s">
        <v>455</v>
      </c>
      <c r="CU144" s="169" t="s">
        <v>455</v>
      </c>
      <c r="CV144" s="169" t="s">
        <v>455</v>
      </c>
      <c r="CW144" s="169" t="s">
        <v>455</v>
      </c>
      <c r="CX144" s="169" t="s">
        <v>455</v>
      </c>
      <c r="CY144" s="399"/>
      <c r="CZ144" s="171" t="s">
        <v>455</v>
      </c>
      <c r="DA144" s="399"/>
      <c r="DB144" s="171" t="s">
        <v>455</v>
      </c>
      <c r="DC144" s="399"/>
      <c r="DD144" s="171" t="s">
        <v>455</v>
      </c>
      <c r="DE144" s="171" t="s">
        <v>455</v>
      </c>
      <c r="DF144" s="171" t="s">
        <v>455</v>
      </c>
      <c r="DG144" s="171" t="s">
        <v>455</v>
      </c>
      <c r="DH144" s="171" t="s">
        <v>455</v>
      </c>
      <c r="DI144" s="173">
        <v>1458.3333333333333</v>
      </c>
      <c r="DJ144" s="399"/>
      <c r="DL144" s="64" t="s">
        <v>201</v>
      </c>
      <c r="DM144" s="171" t="s">
        <v>455</v>
      </c>
      <c r="DN144" s="171" t="s">
        <v>455</v>
      </c>
      <c r="DO144" s="171" t="s">
        <v>455</v>
      </c>
      <c r="DP144" s="171" t="s">
        <v>455</v>
      </c>
      <c r="DQ144" s="171" t="s">
        <v>455</v>
      </c>
      <c r="DR144" s="171" t="s">
        <v>455</v>
      </c>
      <c r="DS144" s="171" t="s">
        <v>455</v>
      </c>
      <c r="DT144" s="171" t="s">
        <v>455</v>
      </c>
      <c r="DU144" s="171" t="s">
        <v>455</v>
      </c>
      <c r="DV144" s="399"/>
      <c r="DW144" s="180" t="s">
        <v>455</v>
      </c>
      <c r="DX144" s="399"/>
      <c r="DY144" s="180" t="s">
        <v>455</v>
      </c>
      <c r="DZ144" s="399"/>
      <c r="EA144" s="180" t="s">
        <v>455</v>
      </c>
      <c r="EB144" s="180" t="s">
        <v>455</v>
      </c>
      <c r="EC144" s="180" t="s">
        <v>455</v>
      </c>
      <c r="ED144" s="180" t="s">
        <v>455</v>
      </c>
      <c r="EE144" s="180" t="s">
        <v>455</v>
      </c>
      <c r="EF144" s="170">
        <v>666.66666666666663</v>
      </c>
      <c r="EG144" s="399"/>
    </row>
    <row r="145" spans="1:137" x14ac:dyDescent="0.3">
      <c r="A145" s="64" t="s">
        <v>80</v>
      </c>
      <c r="B145" s="62">
        <v>333.33333333333297</v>
      </c>
      <c r="C145" s="177">
        <v>333.33333333333331</v>
      </c>
      <c r="D145" s="179">
        <v>166.66666666666666</v>
      </c>
      <c r="E145" s="177">
        <v>83.333333333333329</v>
      </c>
      <c r="F145" s="179">
        <v>166.66666666666666</v>
      </c>
      <c r="G145" s="58">
        <v>158.33333333333334</v>
      </c>
      <c r="H145" s="171" t="s">
        <v>455</v>
      </c>
      <c r="I145" s="171" t="s">
        <v>455</v>
      </c>
      <c r="J145" s="178">
        <v>125</v>
      </c>
      <c r="K145" s="399"/>
      <c r="L145" s="172">
        <v>125</v>
      </c>
      <c r="M145" s="399"/>
      <c r="N145" s="171" t="s">
        <v>455</v>
      </c>
      <c r="O145" s="399"/>
      <c r="P145" s="171" t="s">
        <v>455</v>
      </c>
      <c r="Q145" s="171" t="s">
        <v>455</v>
      </c>
      <c r="R145" s="178">
        <v>166.66666666666666</v>
      </c>
      <c r="S145" s="173">
        <v>166.66666666666666</v>
      </c>
      <c r="T145" s="173">
        <v>166.66666666666666</v>
      </c>
      <c r="U145" s="55">
        <v>250</v>
      </c>
      <c r="V145" s="399"/>
      <c r="X145" s="64" t="s">
        <v>80</v>
      </c>
      <c r="Y145" s="62">
        <v>333.33333333333331</v>
      </c>
      <c r="Z145" s="177">
        <v>333.33333333333331</v>
      </c>
      <c r="AA145" s="177">
        <v>416.66666666666669</v>
      </c>
      <c r="AB145" s="177">
        <v>333.33333333333331</v>
      </c>
      <c r="AC145" s="177">
        <v>354.16666666666669</v>
      </c>
      <c r="AD145" s="58">
        <v>416.66666666666669</v>
      </c>
      <c r="AE145" s="171" t="s">
        <v>455</v>
      </c>
      <c r="AF145" s="171" t="s">
        <v>455</v>
      </c>
      <c r="AG145" s="178">
        <v>250</v>
      </c>
      <c r="AH145" s="399"/>
      <c r="AI145" s="172">
        <v>416.66666666666669</v>
      </c>
      <c r="AJ145" s="399"/>
      <c r="AK145" s="171" t="s">
        <v>455</v>
      </c>
      <c r="AL145" s="399"/>
      <c r="AM145" s="171" t="s">
        <v>455</v>
      </c>
      <c r="AN145" s="178">
        <v>250</v>
      </c>
      <c r="AO145" s="173">
        <v>250</v>
      </c>
      <c r="AP145" s="173">
        <v>333.33333333333297</v>
      </c>
      <c r="AQ145" s="173">
        <v>291.66666666666669</v>
      </c>
      <c r="AR145" s="55">
        <v>291.66666666666669</v>
      </c>
      <c r="AS145" s="399"/>
      <c r="AU145" s="64" t="s">
        <v>80</v>
      </c>
      <c r="AV145" s="62">
        <v>458.33333333333331</v>
      </c>
      <c r="AW145" s="177">
        <v>416.66666666666669</v>
      </c>
      <c r="AX145" s="177">
        <v>625</v>
      </c>
      <c r="AY145" s="177">
        <v>333.33333333333331</v>
      </c>
      <c r="AZ145" s="177">
        <v>500</v>
      </c>
      <c r="BA145" s="58">
        <v>666.66666666666663</v>
      </c>
      <c r="BB145" s="171" t="s">
        <v>455</v>
      </c>
      <c r="BC145" s="171" t="s">
        <v>455</v>
      </c>
      <c r="BD145" s="178">
        <v>833.33333333333337</v>
      </c>
      <c r="BE145" s="399"/>
      <c r="BF145" s="172">
        <v>750</v>
      </c>
      <c r="BG145" s="399"/>
      <c r="BH145" s="171" t="s">
        <v>455</v>
      </c>
      <c r="BI145" s="399"/>
      <c r="BJ145" s="171" t="s">
        <v>455</v>
      </c>
      <c r="BK145" s="173">
        <v>500</v>
      </c>
      <c r="BL145" s="173">
        <v>500</v>
      </c>
      <c r="BM145" s="173">
        <v>500</v>
      </c>
      <c r="BN145" s="173">
        <v>500</v>
      </c>
      <c r="BO145" s="173">
        <v>500</v>
      </c>
      <c r="BP145" s="399"/>
      <c r="BR145" s="64" t="s">
        <v>80</v>
      </c>
      <c r="BS145" s="62">
        <v>416.66666666666669</v>
      </c>
      <c r="BT145" s="173">
        <v>416.66666666666669</v>
      </c>
      <c r="BU145" s="173">
        <v>416.66666666666669</v>
      </c>
      <c r="BV145" s="173">
        <v>416.66666666666669</v>
      </c>
      <c r="BW145" s="173">
        <v>416.66666666666669</v>
      </c>
      <c r="BX145" s="58">
        <v>416.66666666666669</v>
      </c>
      <c r="BY145" s="171" t="s">
        <v>455</v>
      </c>
      <c r="BZ145" s="171" t="s">
        <v>455</v>
      </c>
      <c r="CA145" s="178">
        <v>458.33333333333331</v>
      </c>
      <c r="CB145" s="399"/>
      <c r="CC145" s="172">
        <v>416.66666666666669</v>
      </c>
      <c r="CD145" s="399"/>
      <c r="CE145" s="171" t="s">
        <v>455</v>
      </c>
      <c r="CF145" s="399"/>
      <c r="CG145" s="171" t="s">
        <v>455</v>
      </c>
      <c r="CH145" s="178">
        <v>500</v>
      </c>
      <c r="CI145" s="173">
        <v>500</v>
      </c>
      <c r="CJ145" s="173">
        <v>500</v>
      </c>
      <c r="CK145" s="173">
        <v>500</v>
      </c>
      <c r="CL145" s="173">
        <v>500</v>
      </c>
      <c r="CM145" s="399"/>
      <c r="CO145" s="64" t="s">
        <v>80</v>
      </c>
      <c r="CP145" s="62">
        <v>1125</v>
      </c>
      <c r="CQ145" s="173">
        <v>1250</v>
      </c>
      <c r="CR145" s="170">
        <v>1250</v>
      </c>
      <c r="CS145" s="170">
        <v>1250</v>
      </c>
      <c r="CT145" s="170">
        <v>1250</v>
      </c>
      <c r="CU145" s="58">
        <v>875</v>
      </c>
      <c r="CV145" s="171" t="s">
        <v>455</v>
      </c>
      <c r="CW145" s="171" t="s">
        <v>455</v>
      </c>
      <c r="CX145" s="178">
        <v>2041.6666666666667</v>
      </c>
      <c r="CY145" s="399"/>
      <c r="CZ145" s="172">
        <v>2500</v>
      </c>
      <c r="DA145" s="399"/>
      <c r="DB145" s="171" t="s">
        <v>455</v>
      </c>
      <c r="DC145" s="399"/>
      <c r="DD145" s="171" t="s">
        <v>455</v>
      </c>
      <c r="DE145" s="178">
        <v>2500</v>
      </c>
      <c r="DF145" s="173">
        <v>2500</v>
      </c>
      <c r="DG145" s="173">
        <v>2500</v>
      </c>
      <c r="DH145" s="173">
        <v>2500</v>
      </c>
      <c r="DI145" s="173">
        <v>2500</v>
      </c>
      <c r="DJ145" s="399"/>
      <c r="DL145" s="64" t="s">
        <v>80</v>
      </c>
      <c r="DM145" s="62">
        <v>583.33333333333337</v>
      </c>
      <c r="DN145" s="177">
        <v>916.66666666666663</v>
      </c>
      <c r="DO145" s="177">
        <v>583.33333333333337</v>
      </c>
      <c r="DP145" s="177">
        <v>416.66666666666669</v>
      </c>
      <c r="DQ145" s="177">
        <v>666.66666666666663</v>
      </c>
      <c r="DR145" s="58">
        <v>583.33333333333337</v>
      </c>
      <c r="DS145" s="171" t="s">
        <v>455</v>
      </c>
      <c r="DT145" s="171" t="s">
        <v>455</v>
      </c>
      <c r="DU145" s="178">
        <v>583.33333333333337</v>
      </c>
      <c r="DV145" s="399"/>
      <c r="DW145" s="172">
        <v>333.33333333333331</v>
      </c>
      <c r="DX145" s="399"/>
      <c r="DY145" s="171" t="s">
        <v>455</v>
      </c>
      <c r="DZ145" s="399"/>
      <c r="EA145" s="171" t="s">
        <v>455</v>
      </c>
      <c r="EB145" s="178">
        <v>541.66666666666663</v>
      </c>
      <c r="EC145" s="173">
        <v>500</v>
      </c>
      <c r="ED145" s="173">
        <v>500</v>
      </c>
      <c r="EE145" s="173">
        <v>500</v>
      </c>
      <c r="EF145" s="173">
        <v>500</v>
      </c>
      <c r="EG145" s="399"/>
    </row>
    <row r="146" spans="1:137" x14ac:dyDescent="0.3">
      <c r="A146" s="64" t="s">
        <v>71</v>
      </c>
      <c r="B146" s="62">
        <v>166.66666666666666</v>
      </c>
      <c r="C146" s="177">
        <v>166.66666666666666</v>
      </c>
      <c r="D146" s="177">
        <v>166.66666666666666</v>
      </c>
      <c r="E146" s="177">
        <v>166.66666666666666</v>
      </c>
      <c r="F146" s="177">
        <v>166.66666666666666</v>
      </c>
      <c r="G146" s="171" t="s">
        <v>455</v>
      </c>
      <c r="H146" s="274">
        <v>125</v>
      </c>
      <c r="I146" s="59">
        <v>129.16666666666666</v>
      </c>
      <c r="J146" s="171" t="s">
        <v>455</v>
      </c>
      <c r="K146" s="399"/>
      <c r="L146" s="172">
        <v>250</v>
      </c>
      <c r="M146" s="399"/>
      <c r="N146" s="172">
        <v>166.66666666666666</v>
      </c>
      <c r="O146" s="399"/>
      <c r="P146" s="172">
        <v>125</v>
      </c>
      <c r="Q146" s="172">
        <v>125</v>
      </c>
      <c r="R146" s="172">
        <v>166.66666666666666</v>
      </c>
      <c r="S146" s="169" t="s">
        <v>455</v>
      </c>
      <c r="T146" s="169" t="s">
        <v>455</v>
      </c>
      <c r="U146" s="55">
        <v>166.66666666666666</v>
      </c>
      <c r="V146" s="399"/>
      <c r="X146" s="64" t="s">
        <v>71</v>
      </c>
      <c r="Y146" s="62">
        <v>250</v>
      </c>
      <c r="Z146" s="177">
        <v>291.66666666666669</v>
      </c>
      <c r="AA146" s="177">
        <v>291.66666666666669</v>
      </c>
      <c r="AB146" s="177">
        <v>291.66666666666669</v>
      </c>
      <c r="AC146" s="177">
        <v>291.66666666666669</v>
      </c>
      <c r="AD146" s="171" t="s">
        <v>455</v>
      </c>
      <c r="AE146" s="35">
        <v>208.33333333333334</v>
      </c>
      <c r="AF146" s="59">
        <v>250</v>
      </c>
      <c r="AG146" s="171" t="s">
        <v>455</v>
      </c>
      <c r="AH146" s="399"/>
      <c r="AI146" s="172">
        <v>291.66666666666669</v>
      </c>
      <c r="AJ146" s="399"/>
      <c r="AK146" s="172">
        <v>266.66666666666669</v>
      </c>
      <c r="AL146" s="399"/>
      <c r="AM146" s="172">
        <v>233.33333333333334</v>
      </c>
      <c r="AN146" s="178">
        <v>333.33333333333331</v>
      </c>
      <c r="AO146" s="169" t="s">
        <v>455</v>
      </c>
      <c r="AP146" s="170">
        <v>300</v>
      </c>
      <c r="AQ146" s="169" t="s">
        <v>455</v>
      </c>
      <c r="AR146" s="55">
        <v>250</v>
      </c>
      <c r="AS146" s="399"/>
      <c r="AU146" s="64" t="s">
        <v>71</v>
      </c>
      <c r="AV146" s="62">
        <v>583.33333333333337</v>
      </c>
      <c r="AW146" s="177">
        <v>583.33333333333337</v>
      </c>
      <c r="AX146" s="177">
        <v>583.33333333333337</v>
      </c>
      <c r="AY146" s="177">
        <v>583.33333333333337</v>
      </c>
      <c r="AZ146" s="177">
        <v>583.33333333333337</v>
      </c>
      <c r="BA146" s="171" t="s">
        <v>455</v>
      </c>
      <c r="BB146" s="35">
        <v>416.66666666666669</v>
      </c>
      <c r="BC146" s="59">
        <v>458.33333333333331</v>
      </c>
      <c r="BD146" s="171" t="s">
        <v>455</v>
      </c>
      <c r="BE146" s="399"/>
      <c r="BF146" s="172">
        <v>500</v>
      </c>
      <c r="BG146" s="399"/>
      <c r="BH146" s="172">
        <v>500</v>
      </c>
      <c r="BI146" s="399"/>
      <c r="BJ146" s="172">
        <v>500</v>
      </c>
      <c r="BK146" s="174">
        <v>500</v>
      </c>
      <c r="BL146" s="169" t="s">
        <v>455</v>
      </c>
      <c r="BM146" s="170">
        <v>500</v>
      </c>
      <c r="BN146" s="169" t="s">
        <v>455</v>
      </c>
      <c r="BO146" s="173">
        <v>583.33333333333337</v>
      </c>
      <c r="BP146" s="399"/>
      <c r="BR146" s="64" t="s">
        <v>71</v>
      </c>
      <c r="BS146" s="62">
        <v>500</v>
      </c>
      <c r="BT146" s="173">
        <v>500</v>
      </c>
      <c r="BU146" s="173">
        <v>500</v>
      </c>
      <c r="BV146" s="173">
        <v>500</v>
      </c>
      <c r="BW146" s="173">
        <v>500</v>
      </c>
      <c r="BX146" s="171" t="s">
        <v>455</v>
      </c>
      <c r="BY146" s="35">
        <v>333.33333333333331</v>
      </c>
      <c r="BZ146" s="59">
        <v>500</v>
      </c>
      <c r="CA146" s="171" t="s">
        <v>455</v>
      </c>
      <c r="CB146" s="399"/>
      <c r="CC146" s="172">
        <v>500</v>
      </c>
      <c r="CD146" s="399"/>
      <c r="CE146" s="172">
        <v>500</v>
      </c>
      <c r="CF146" s="399"/>
      <c r="CG146" s="172">
        <v>583.33333333333337</v>
      </c>
      <c r="CH146" s="172">
        <v>500</v>
      </c>
      <c r="CI146" s="169" t="s">
        <v>455</v>
      </c>
      <c r="CJ146" s="170">
        <v>500</v>
      </c>
      <c r="CK146" s="169" t="s">
        <v>455</v>
      </c>
      <c r="CL146" s="173">
        <v>500</v>
      </c>
      <c r="CM146" s="399"/>
      <c r="CO146" s="64" t="s">
        <v>71</v>
      </c>
      <c r="CP146" s="62">
        <v>1041.6666666666667</v>
      </c>
      <c r="CQ146" s="173">
        <v>916.66666666666663</v>
      </c>
      <c r="CR146" s="173">
        <v>1083.3333333333333</v>
      </c>
      <c r="CS146" s="173">
        <v>1083.3333333333333</v>
      </c>
      <c r="CT146" s="173">
        <v>1041.6666666666667</v>
      </c>
      <c r="CU146" s="171" t="s">
        <v>455</v>
      </c>
      <c r="CV146" s="35">
        <v>1166.6666666666667</v>
      </c>
      <c r="CW146" s="59">
        <v>2500</v>
      </c>
      <c r="CX146" s="171" t="s">
        <v>455</v>
      </c>
      <c r="CY146" s="399"/>
      <c r="CZ146" s="185">
        <v>2083.3333333333335</v>
      </c>
      <c r="DA146" s="399"/>
      <c r="DB146" s="185">
        <v>2500</v>
      </c>
      <c r="DC146" s="399"/>
      <c r="DD146" s="172">
        <v>2500</v>
      </c>
      <c r="DE146" s="172">
        <v>2666.6666666666665</v>
      </c>
      <c r="DF146" s="169" t="s">
        <v>455</v>
      </c>
      <c r="DG146" s="170">
        <v>2000</v>
      </c>
      <c r="DH146" s="169" t="s">
        <v>455</v>
      </c>
      <c r="DI146" s="173">
        <v>2500</v>
      </c>
      <c r="DJ146" s="399"/>
      <c r="DL146" s="64" t="s">
        <v>71</v>
      </c>
      <c r="DM146" s="62">
        <v>833.33333333333337</v>
      </c>
      <c r="DN146" s="177">
        <v>416.66666666666669</v>
      </c>
      <c r="DO146" s="177">
        <v>833.33333333333337</v>
      </c>
      <c r="DP146" s="177">
        <v>833.33333333333337</v>
      </c>
      <c r="DQ146" s="177">
        <v>416.66666666666669</v>
      </c>
      <c r="DR146" s="171" t="s">
        <v>455</v>
      </c>
      <c r="DS146" s="35">
        <v>500</v>
      </c>
      <c r="DT146" s="59">
        <v>500</v>
      </c>
      <c r="DU146" s="171" t="s">
        <v>455</v>
      </c>
      <c r="DV146" s="399"/>
      <c r="DW146" s="172">
        <v>500</v>
      </c>
      <c r="DX146" s="399"/>
      <c r="DY146" s="172">
        <v>500</v>
      </c>
      <c r="DZ146" s="399"/>
      <c r="EA146" s="172">
        <v>416.66666666666669</v>
      </c>
      <c r="EB146" s="172">
        <v>500</v>
      </c>
      <c r="EC146" s="169" t="s">
        <v>455</v>
      </c>
      <c r="ED146" s="170">
        <v>750</v>
      </c>
      <c r="EE146" s="169" t="s">
        <v>455</v>
      </c>
      <c r="EF146" s="173">
        <v>1000</v>
      </c>
      <c r="EG146" s="399"/>
    </row>
    <row r="147" spans="1:137" x14ac:dyDescent="0.3">
      <c r="A147" s="65" t="s">
        <v>82</v>
      </c>
      <c r="B147" s="171" t="s">
        <v>455</v>
      </c>
      <c r="C147" s="171" t="s">
        <v>455</v>
      </c>
      <c r="D147" s="171" t="s">
        <v>455</v>
      </c>
      <c r="E147" s="177">
        <v>166.66666666666666</v>
      </c>
      <c r="F147" s="171" t="s">
        <v>455</v>
      </c>
      <c r="G147" s="171" t="s">
        <v>455</v>
      </c>
      <c r="H147" s="171" t="s">
        <v>455</v>
      </c>
      <c r="I147" s="172">
        <v>145.83333333333334</v>
      </c>
      <c r="J147" s="172">
        <v>166.66666666666666</v>
      </c>
      <c r="K147" s="399"/>
      <c r="L147" s="172">
        <v>166.66666666666666</v>
      </c>
      <c r="M147" s="399"/>
      <c r="N147" s="185">
        <v>166.66666666666666</v>
      </c>
      <c r="O147" s="399"/>
      <c r="P147" s="172">
        <v>175</v>
      </c>
      <c r="Q147" s="172">
        <v>175</v>
      </c>
      <c r="R147" s="172">
        <v>166.66666666666666</v>
      </c>
      <c r="S147" s="173">
        <v>166.66666666666666</v>
      </c>
      <c r="T147" s="173">
        <v>166.66666666666666</v>
      </c>
      <c r="U147" s="55">
        <v>166.66666666666666</v>
      </c>
      <c r="V147" s="399"/>
      <c r="X147" s="65" t="s">
        <v>82</v>
      </c>
      <c r="Y147" s="171" t="s">
        <v>455</v>
      </c>
      <c r="Z147" s="171"/>
      <c r="AA147" s="171" t="s">
        <v>455</v>
      </c>
      <c r="AB147" s="177">
        <v>166.66666666666666</v>
      </c>
      <c r="AC147" s="171" t="s">
        <v>455</v>
      </c>
      <c r="AD147" s="171" t="s">
        <v>455</v>
      </c>
      <c r="AE147" s="171" t="s">
        <v>455</v>
      </c>
      <c r="AF147" s="172">
        <v>166.66666666666666</v>
      </c>
      <c r="AG147" s="172">
        <v>166.66666666666666</v>
      </c>
      <c r="AH147" s="399"/>
      <c r="AI147" s="172">
        <v>166.66666666666666</v>
      </c>
      <c r="AJ147" s="399"/>
      <c r="AK147" s="126">
        <v>238</v>
      </c>
      <c r="AL147" s="399"/>
      <c r="AM147" s="172">
        <v>166.66666666666666</v>
      </c>
      <c r="AN147" s="178">
        <v>166.66666666666666</v>
      </c>
      <c r="AO147" s="173">
        <v>166.66666666666666</v>
      </c>
      <c r="AP147" s="169" t="s">
        <v>455</v>
      </c>
      <c r="AQ147" s="173">
        <v>166.66666666666666</v>
      </c>
      <c r="AR147" s="55">
        <v>166.66666666666666</v>
      </c>
      <c r="AS147" s="399"/>
      <c r="AU147" s="65" t="s">
        <v>82</v>
      </c>
      <c r="AV147" s="171" t="s">
        <v>455</v>
      </c>
      <c r="AW147" s="171"/>
      <c r="AX147" s="171" t="s">
        <v>455</v>
      </c>
      <c r="AY147" s="177">
        <v>500</v>
      </c>
      <c r="AZ147" s="171" t="s">
        <v>455</v>
      </c>
      <c r="BA147" s="171" t="s">
        <v>455</v>
      </c>
      <c r="BB147" s="171" t="s">
        <v>455</v>
      </c>
      <c r="BC147" s="172">
        <v>500</v>
      </c>
      <c r="BD147" s="172">
        <v>583.33333333333337</v>
      </c>
      <c r="BE147" s="399"/>
      <c r="BF147" s="172">
        <v>458.33333333333331</v>
      </c>
      <c r="BG147" s="399"/>
      <c r="BH147" s="172">
        <v>500</v>
      </c>
      <c r="BI147" s="399"/>
      <c r="BJ147" s="172">
        <v>500</v>
      </c>
      <c r="BK147" s="174">
        <v>500</v>
      </c>
      <c r="BL147" s="173">
        <v>500</v>
      </c>
      <c r="BM147" s="169" t="s">
        <v>455</v>
      </c>
      <c r="BN147" s="173">
        <v>500</v>
      </c>
      <c r="BO147" s="173">
        <v>416.66666666666669</v>
      </c>
      <c r="BP147" s="399"/>
      <c r="BR147" s="65" t="s">
        <v>82</v>
      </c>
      <c r="BS147" s="171" t="s">
        <v>455</v>
      </c>
      <c r="BT147" s="171"/>
      <c r="BU147" s="171" t="s">
        <v>455</v>
      </c>
      <c r="BV147" s="173">
        <v>500</v>
      </c>
      <c r="BW147" s="171" t="s">
        <v>455</v>
      </c>
      <c r="BX147" s="171" t="s">
        <v>455</v>
      </c>
      <c r="BY147" s="171" t="s">
        <v>455</v>
      </c>
      <c r="BZ147" s="172">
        <v>500</v>
      </c>
      <c r="CA147" s="172">
        <v>500</v>
      </c>
      <c r="CB147" s="399"/>
      <c r="CC147" s="172">
        <v>500</v>
      </c>
      <c r="CD147" s="399"/>
      <c r="CE147" s="172">
        <v>500</v>
      </c>
      <c r="CF147" s="399"/>
      <c r="CG147" s="172">
        <v>583.33333333333337</v>
      </c>
      <c r="CH147" s="172">
        <v>500</v>
      </c>
      <c r="CI147" s="173">
        <v>500</v>
      </c>
      <c r="CJ147" s="169" t="s">
        <v>455</v>
      </c>
      <c r="CK147" s="173">
        <v>500</v>
      </c>
      <c r="CL147" s="173">
        <v>500</v>
      </c>
      <c r="CM147" s="399"/>
      <c r="CO147" s="65" t="s">
        <v>82</v>
      </c>
      <c r="CP147" s="171" t="s">
        <v>455</v>
      </c>
      <c r="CQ147" s="171"/>
      <c r="CR147" s="171" t="s">
        <v>455</v>
      </c>
      <c r="CS147" s="173">
        <v>791.66666666666663</v>
      </c>
      <c r="CT147" s="171" t="s">
        <v>455</v>
      </c>
      <c r="CU147" s="171" t="s">
        <v>455</v>
      </c>
      <c r="CV147" s="171" t="s">
        <v>455</v>
      </c>
      <c r="CW147" s="172">
        <v>2291.6666666666665</v>
      </c>
      <c r="CX147" s="172">
        <v>1541.6666666666667</v>
      </c>
      <c r="CY147" s="399"/>
      <c r="CZ147" s="185">
        <v>2083.3333333333335</v>
      </c>
      <c r="DA147" s="399"/>
      <c r="DB147" s="185">
        <v>2500</v>
      </c>
      <c r="DC147" s="399"/>
      <c r="DD147" s="172">
        <v>1666.6666666666667</v>
      </c>
      <c r="DE147" s="172">
        <v>1666.6666666666667</v>
      </c>
      <c r="DF147" s="173">
        <v>1666.6666666666667</v>
      </c>
      <c r="DG147" s="169" t="s">
        <v>455</v>
      </c>
      <c r="DH147" s="173">
        <v>1666.6666666666667</v>
      </c>
      <c r="DI147" s="173">
        <v>1666.6666666666667</v>
      </c>
      <c r="DJ147" s="399"/>
      <c r="DL147" s="65" t="s">
        <v>82</v>
      </c>
      <c r="DM147" s="171" t="s">
        <v>455</v>
      </c>
      <c r="DN147" s="171"/>
      <c r="DO147" s="171" t="s">
        <v>455</v>
      </c>
      <c r="DP147" s="177">
        <v>333.33333333333331</v>
      </c>
      <c r="DQ147" s="171" t="s">
        <v>455</v>
      </c>
      <c r="DR147" s="171" t="s">
        <v>455</v>
      </c>
      <c r="DS147" s="171" t="s">
        <v>455</v>
      </c>
      <c r="DT147" s="172">
        <v>437.5</v>
      </c>
      <c r="DU147" s="172">
        <v>625</v>
      </c>
      <c r="DV147" s="399"/>
      <c r="DW147" s="172">
        <v>541.66666666666663</v>
      </c>
      <c r="DX147" s="399"/>
      <c r="DY147" s="185">
        <v>625</v>
      </c>
      <c r="DZ147" s="399"/>
      <c r="EA147" s="172">
        <v>500</v>
      </c>
      <c r="EB147" s="172">
        <v>416.66666666666669</v>
      </c>
      <c r="EC147" s="173">
        <v>416.66666666666669</v>
      </c>
      <c r="ED147" s="169" t="s">
        <v>455</v>
      </c>
      <c r="EE147" s="173">
        <v>583.33333333333337</v>
      </c>
      <c r="EF147" s="173">
        <v>416.66666666666669</v>
      </c>
      <c r="EG147" s="399"/>
    </row>
    <row r="148" spans="1:137" x14ac:dyDescent="0.3">
      <c r="A148" s="64" t="s">
        <v>73</v>
      </c>
      <c r="B148" s="62">
        <v>416.66666666666669</v>
      </c>
      <c r="C148" s="177">
        <v>500</v>
      </c>
      <c r="D148" s="171" t="s">
        <v>455</v>
      </c>
      <c r="E148" s="171" t="s">
        <v>455</v>
      </c>
      <c r="F148" s="171" t="s">
        <v>455</v>
      </c>
      <c r="G148" s="171" t="s">
        <v>455</v>
      </c>
      <c r="H148" s="35">
        <v>333.33333333333331</v>
      </c>
      <c r="I148" s="171" t="s">
        <v>455</v>
      </c>
      <c r="J148" s="178">
        <v>500</v>
      </c>
      <c r="K148" s="399"/>
      <c r="L148" s="171" t="s">
        <v>455</v>
      </c>
      <c r="M148" s="399"/>
      <c r="N148" s="172">
        <v>416.66666666666669</v>
      </c>
      <c r="O148" s="399"/>
      <c r="P148" s="172">
        <v>416.66666666666669</v>
      </c>
      <c r="Q148" s="172">
        <v>416.66666666666669</v>
      </c>
      <c r="R148" s="172">
        <v>416.66666666666669</v>
      </c>
      <c r="S148" s="173">
        <v>416.66666666666669</v>
      </c>
      <c r="T148" s="170">
        <v>333.33333333333331</v>
      </c>
      <c r="U148" s="169" t="s">
        <v>455</v>
      </c>
      <c r="V148" s="399"/>
      <c r="X148" s="64" t="s">
        <v>73</v>
      </c>
      <c r="Y148" s="62">
        <v>250</v>
      </c>
      <c r="Z148" s="177">
        <v>250</v>
      </c>
      <c r="AA148" s="171" t="s">
        <v>455</v>
      </c>
      <c r="AB148" s="171" t="s">
        <v>455</v>
      </c>
      <c r="AC148" s="171" t="s">
        <v>455</v>
      </c>
      <c r="AD148" s="171" t="s">
        <v>455</v>
      </c>
      <c r="AE148" s="35">
        <v>250</v>
      </c>
      <c r="AF148" s="171" t="s">
        <v>455</v>
      </c>
      <c r="AG148" s="178">
        <v>250</v>
      </c>
      <c r="AH148" s="399"/>
      <c r="AI148" s="171" t="s">
        <v>455</v>
      </c>
      <c r="AJ148" s="399"/>
      <c r="AK148" s="172">
        <v>166.66666666666666</v>
      </c>
      <c r="AL148" s="399"/>
      <c r="AM148" s="172">
        <v>250</v>
      </c>
      <c r="AN148" s="178">
        <v>166.66666666666666</v>
      </c>
      <c r="AO148" s="173">
        <v>166.66666666666666</v>
      </c>
      <c r="AP148" s="173">
        <v>166.666666666667</v>
      </c>
      <c r="AQ148" s="170">
        <v>291.66666666666669</v>
      </c>
      <c r="AR148" s="169" t="s">
        <v>455</v>
      </c>
      <c r="AS148" s="399"/>
      <c r="AU148" s="64" t="s">
        <v>73</v>
      </c>
      <c r="AV148" s="62">
        <v>500</v>
      </c>
      <c r="AW148" s="177">
        <v>416.66666666666669</v>
      </c>
      <c r="AX148" s="171" t="s">
        <v>455</v>
      </c>
      <c r="AY148" s="171" t="s">
        <v>455</v>
      </c>
      <c r="AZ148" s="171" t="s">
        <v>455</v>
      </c>
      <c r="BA148" s="171" t="s">
        <v>455</v>
      </c>
      <c r="BB148" s="35">
        <v>833.33333333333337</v>
      </c>
      <c r="BC148" s="171" t="s">
        <v>455</v>
      </c>
      <c r="BD148" s="178">
        <v>500</v>
      </c>
      <c r="BE148" s="399"/>
      <c r="BF148" s="171" t="s">
        <v>455</v>
      </c>
      <c r="BG148" s="399"/>
      <c r="BH148" s="172">
        <v>416.66666666666669</v>
      </c>
      <c r="BI148" s="399"/>
      <c r="BJ148" s="172">
        <v>416.66666666666669</v>
      </c>
      <c r="BK148" s="174">
        <v>500</v>
      </c>
      <c r="BL148" s="173">
        <v>500</v>
      </c>
      <c r="BM148" s="173">
        <v>416.66666666666703</v>
      </c>
      <c r="BN148" s="173">
        <v>416.66666666666669</v>
      </c>
      <c r="BO148" s="169" t="s">
        <v>455</v>
      </c>
      <c r="BP148" s="399"/>
      <c r="BR148" s="64" t="s">
        <v>73</v>
      </c>
      <c r="BS148" s="62">
        <v>500</v>
      </c>
      <c r="BT148" s="173">
        <v>500</v>
      </c>
      <c r="BU148" s="171" t="s">
        <v>455</v>
      </c>
      <c r="BV148" s="171" t="s">
        <v>455</v>
      </c>
      <c r="BW148" s="171" t="s">
        <v>455</v>
      </c>
      <c r="BX148" s="171" t="s">
        <v>455</v>
      </c>
      <c r="BY148" s="35">
        <v>500</v>
      </c>
      <c r="BZ148" s="171" t="s">
        <v>455</v>
      </c>
      <c r="CA148" s="178">
        <v>500</v>
      </c>
      <c r="CB148" s="399"/>
      <c r="CC148" s="171" t="s">
        <v>455</v>
      </c>
      <c r="CD148" s="399"/>
      <c r="CE148" s="172">
        <v>416.66666666666669</v>
      </c>
      <c r="CF148" s="399"/>
      <c r="CG148" s="172">
        <v>458.33333333333331</v>
      </c>
      <c r="CH148" s="172">
        <v>416.66666666666669</v>
      </c>
      <c r="CI148" s="173">
        <v>416.66666666666669</v>
      </c>
      <c r="CJ148" s="173">
        <v>416.66666666666703</v>
      </c>
      <c r="CK148" s="173">
        <v>416.66666666666669</v>
      </c>
      <c r="CL148" s="169" t="s">
        <v>455</v>
      </c>
      <c r="CM148" s="399"/>
      <c r="CO148" s="64" t="s">
        <v>73</v>
      </c>
      <c r="CP148" s="62">
        <v>1250</v>
      </c>
      <c r="CQ148" s="173">
        <v>1250</v>
      </c>
      <c r="CR148" s="171" t="s">
        <v>455</v>
      </c>
      <c r="CS148" s="171" t="s">
        <v>455</v>
      </c>
      <c r="CT148" s="171" t="s">
        <v>455</v>
      </c>
      <c r="CU148" s="171" t="s">
        <v>455</v>
      </c>
      <c r="CV148" s="35">
        <v>1375</v>
      </c>
      <c r="CW148" s="171" t="s">
        <v>455</v>
      </c>
      <c r="CX148" s="178">
        <v>2500</v>
      </c>
      <c r="CY148" s="399"/>
      <c r="CZ148" s="171" t="s">
        <v>455</v>
      </c>
      <c r="DA148" s="399"/>
      <c r="DB148" s="172">
        <v>2500</v>
      </c>
      <c r="DC148" s="399"/>
      <c r="DD148" s="185">
        <v>1666.6666666666667</v>
      </c>
      <c r="DE148" s="185">
        <v>1833.3333333333333</v>
      </c>
      <c r="DF148" s="173">
        <v>2500</v>
      </c>
      <c r="DG148" s="173">
        <v>2500</v>
      </c>
      <c r="DH148" s="173">
        <v>1666.6666666666667</v>
      </c>
      <c r="DI148" s="169" t="s">
        <v>455</v>
      </c>
      <c r="DJ148" s="399"/>
      <c r="DL148" s="64" t="s">
        <v>73</v>
      </c>
      <c r="DM148" s="62">
        <v>1000</v>
      </c>
      <c r="DN148" s="177">
        <v>1000</v>
      </c>
      <c r="DO148" s="171" t="s">
        <v>455</v>
      </c>
      <c r="DP148" s="171" t="s">
        <v>455</v>
      </c>
      <c r="DQ148" s="171" t="s">
        <v>455</v>
      </c>
      <c r="DR148" s="171" t="s">
        <v>455</v>
      </c>
      <c r="DS148" s="35">
        <v>916.66666666666663</v>
      </c>
      <c r="DT148" s="171" t="s">
        <v>455</v>
      </c>
      <c r="DU148" s="178">
        <v>833.33333333333337</v>
      </c>
      <c r="DV148" s="399"/>
      <c r="DW148" s="171" t="s">
        <v>455</v>
      </c>
      <c r="DX148" s="399"/>
      <c r="DY148" s="172">
        <v>583.33333333333337</v>
      </c>
      <c r="DZ148" s="399"/>
      <c r="EA148" s="172">
        <v>666.66666666666663</v>
      </c>
      <c r="EB148" s="172">
        <v>750</v>
      </c>
      <c r="EC148" s="173">
        <v>750</v>
      </c>
      <c r="ED148" s="173">
        <v>750</v>
      </c>
      <c r="EE148" s="173">
        <v>583.33333333333337</v>
      </c>
      <c r="EF148" s="169" t="s">
        <v>455</v>
      </c>
      <c r="EG148" s="399"/>
    </row>
    <row r="149" spans="1:137" x14ac:dyDescent="0.3">
      <c r="A149" s="64" t="s">
        <v>177</v>
      </c>
      <c r="B149" s="171" t="s">
        <v>455</v>
      </c>
      <c r="C149" s="171" t="s">
        <v>455</v>
      </c>
      <c r="D149" s="171" t="s">
        <v>455</v>
      </c>
      <c r="E149" s="171" t="s">
        <v>455</v>
      </c>
      <c r="F149" s="171" t="s">
        <v>455</v>
      </c>
      <c r="G149" s="171" t="s">
        <v>455</v>
      </c>
      <c r="H149" s="171" t="s">
        <v>455</v>
      </c>
      <c r="I149" s="171" t="s">
        <v>455</v>
      </c>
      <c r="J149" s="171" t="s">
        <v>455</v>
      </c>
      <c r="K149" s="399"/>
      <c r="L149" s="171" t="s">
        <v>455</v>
      </c>
      <c r="M149" s="399"/>
      <c r="N149" s="171" t="s">
        <v>455</v>
      </c>
      <c r="O149" s="399"/>
      <c r="P149" s="185">
        <v>166.66666666666666</v>
      </c>
      <c r="Q149" s="185">
        <v>166.66666666666666</v>
      </c>
      <c r="R149" s="172">
        <v>166.66666666666666</v>
      </c>
      <c r="S149" s="170">
        <v>208.33333333333334</v>
      </c>
      <c r="T149" s="169" t="s">
        <v>455</v>
      </c>
      <c r="U149" s="169" t="s">
        <v>455</v>
      </c>
      <c r="V149" s="399"/>
      <c r="X149" s="64" t="s">
        <v>177</v>
      </c>
      <c r="Y149" s="171" t="s">
        <v>455</v>
      </c>
      <c r="Z149" s="171" t="s">
        <v>455</v>
      </c>
      <c r="AA149" s="171" t="s">
        <v>455</v>
      </c>
      <c r="AB149" s="171" t="s">
        <v>455</v>
      </c>
      <c r="AC149" s="171" t="s">
        <v>455</v>
      </c>
      <c r="AD149" s="171" t="s">
        <v>455</v>
      </c>
      <c r="AE149" s="171" t="s">
        <v>455</v>
      </c>
      <c r="AF149" s="171" t="s">
        <v>455</v>
      </c>
      <c r="AG149" s="171" t="s">
        <v>455</v>
      </c>
      <c r="AH149" s="399"/>
      <c r="AI149" s="171" t="s">
        <v>455</v>
      </c>
      <c r="AJ149" s="399"/>
      <c r="AK149" s="171" t="s">
        <v>455</v>
      </c>
      <c r="AL149" s="399"/>
      <c r="AM149" s="172">
        <v>216.66666666666666</v>
      </c>
      <c r="AN149" s="178">
        <v>166.66666666666666</v>
      </c>
      <c r="AO149" s="173">
        <v>208.33333333333334</v>
      </c>
      <c r="AP149" s="169" t="s">
        <v>455</v>
      </c>
      <c r="AQ149" s="169" t="s">
        <v>455</v>
      </c>
      <c r="AR149" s="169" t="s">
        <v>455</v>
      </c>
      <c r="AS149" s="399"/>
      <c r="AU149" s="64" t="s">
        <v>177</v>
      </c>
      <c r="AV149" s="171" t="s">
        <v>455</v>
      </c>
      <c r="AW149" s="171" t="s">
        <v>455</v>
      </c>
      <c r="AX149" s="171" t="s">
        <v>455</v>
      </c>
      <c r="AY149" s="171" t="s">
        <v>455</v>
      </c>
      <c r="AZ149" s="171" t="s">
        <v>455</v>
      </c>
      <c r="BA149" s="171" t="s">
        <v>455</v>
      </c>
      <c r="BB149" s="171" t="s">
        <v>455</v>
      </c>
      <c r="BC149" s="171" t="s">
        <v>455</v>
      </c>
      <c r="BD149" s="171" t="s">
        <v>455</v>
      </c>
      <c r="BE149" s="399"/>
      <c r="BF149" s="171" t="s">
        <v>455</v>
      </c>
      <c r="BG149" s="399"/>
      <c r="BH149" s="171" t="s">
        <v>455</v>
      </c>
      <c r="BI149" s="399"/>
      <c r="BJ149" s="172">
        <v>333.33333333333331</v>
      </c>
      <c r="BK149" s="174">
        <v>1000</v>
      </c>
      <c r="BL149" s="173">
        <v>1000</v>
      </c>
      <c r="BM149" s="169" t="s">
        <v>455</v>
      </c>
      <c r="BN149" s="169" t="s">
        <v>455</v>
      </c>
      <c r="BO149" s="169" t="s">
        <v>455</v>
      </c>
      <c r="BP149" s="399"/>
      <c r="BR149" s="64" t="s">
        <v>177</v>
      </c>
      <c r="BS149" s="171" t="s">
        <v>455</v>
      </c>
      <c r="BT149" s="171" t="s">
        <v>455</v>
      </c>
      <c r="BU149" s="171" t="s">
        <v>455</v>
      </c>
      <c r="BV149" s="171" t="s">
        <v>455</v>
      </c>
      <c r="BW149" s="171" t="s">
        <v>455</v>
      </c>
      <c r="BX149" s="171" t="s">
        <v>455</v>
      </c>
      <c r="BY149" s="171" t="s">
        <v>455</v>
      </c>
      <c r="BZ149" s="171" t="s">
        <v>455</v>
      </c>
      <c r="CA149" s="171" t="s">
        <v>455</v>
      </c>
      <c r="CB149" s="399"/>
      <c r="CC149" s="171" t="s">
        <v>455</v>
      </c>
      <c r="CD149" s="399"/>
      <c r="CE149" s="171" t="s">
        <v>455</v>
      </c>
      <c r="CF149" s="399"/>
      <c r="CG149" s="172">
        <v>375</v>
      </c>
      <c r="CH149" s="172">
        <v>333.33333333333331</v>
      </c>
      <c r="CI149" s="173">
        <v>333.33333333333331</v>
      </c>
      <c r="CJ149" s="169" t="s">
        <v>455</v>
      </c>
      <c r="CK149" s="169" t="s">
        <v>455</v>
      </c>
      <c r="CL149" s="169" t="s">
        <v>455</v>
      </c>
      <c r="CM149" s="399"/>
      <c r="CO149" s="64" t="s">
        <v>177</v>
      </c>
      <c r="CP149" s="171" t="s">
        <v>455</v>
      </c>
      <c r="CQ149" s="171" t="s">
        <v>455</v>
      </c>
      <c r="CR149" s="171" t="s">
        <v>455</v>
      </c>
      <c r="CS149" s="171" t="s">
        <v>455</v>
      </c>
      <c r="CT149" s="171" t="s">
        <v>455</v>
      </c>
      <c r="CU149" s="171" t="s">
        <v>455</v>
      </c>
      <c r="CV149" s="171" t="s">
        <v>455</v>
      </c>
      <c r="CW149" s="171" t="s">
        <v>455</v>
      </c>
      <c r="CX149" s="171" t="s">
        <v>455</v>
      </c>
      <c r="CY149" s="399"/>
      <c r="CZ149" s="171" t="s">
        <v>455</v>
      </c>
      <c r="DA149" s="399"/>
      <c r="DB149" s="171" t="s">
        <v>455</v>
      </c>
      <c r="DC149" s="399"/>
      <c r="DD149" s="185">
        <v>1666.6666666666667</v>
      </c>
      <c r="DE149" s="172">
        <v>2750</v>
      </c>
      <c r="DF149" s="173">
        <v>2666.6666666666665</v>
      </c>
      <c r="DG149" s="169" t="s">
        <v>455</v>
      </c>
      <c r="DH149" s="169" t="s">
        <v>455</v>
      </c>
      <c r="DI149" s="169" t="s">
        <v>455</v>
      </c>
      <c r="DJ149" s="399"/>
      <c r="DL149" s="64" t="s">
        <v>177</v>
      </c>
      <c r="DM149" s="171" t="s">
        <v>455</v>
      </c>
      <c r="DN149" s="171" t="s">
        <v>455</v>
      </c>
      <c r="DO149" s="171" t="s">
        <v>455</v>
      </c>
      <c r="DP149" s="171" t="s">
        <v>455</v>
      </c>
      <c r="DQ149" s="171" t="s">
        <v>455</v>
      </c>
      <c r="DR149" s="171" t="s">
        <v>455</v>
      </c>
      <c r="DS149" s="171" t="s">
        <v>455</v>
      </c>
      <c r="DT149" s="171" t="s">
        <v>455</v>
      </c>
      <c r="DU149" s="171" t="s">
        <v>455</v>
      </c>
      <c r="DV149" s="399"/>
      <c r="DW149" s="171" t="s">
        <v>455</v>
      </c>
      <c r="DX149" s="399"/>
      <c r="DY149" s="171" t="s">
        <v>455</v>
      </c>
      <c r="DZ149" s="399"/>
      <c r="EA149" s="185">
        <v>666.66666666666663</v>
      </c>
      <c r="EB149" s="185">
        <v>625</v>
      </c>
      <c r="EC149" s="173">
        <v>416.66666666666669</v>
      </c>
      <c r="ED149" s="169" t="s">
        <v>455</v>
      </c>
      <c r="EE149" s="169" t="s">
        <v>455</v>
      </c>
      <c r="EF149" s="169" t="s">
        <v>455</v>
      </c>
      <c r="EG149" s="399"/>
    </row>
    <row r="150" spans="1:137" x14ac:dyDescent="0.3">
      <c r="A150" s="64" t="s">
        <v>41</v>
      </c>
      <c r="B150" s="171" t="s">
        <v>455</v>
      </c>
      <c r="C150" s="171" t="s">
        <v>455</v>
      </c>
      <c r="D150" s="177">
        <v>250</v>
      </c>
      <c r="E150" s="177">
        <v>250</v>
      </c>
      <c r="F150" s="171" t="s">
        <v>455</v>
      </c>
      <c r="G150" s="58">
        <v>250</v>
      </c>
      <c r="H150" s="35">
        <v>250</v>
      </c>
      <c r="I150" s="59">
        <v>250</v>
      </c>
      <c r="J150" s="59">
        <v>333.33333333333331</v>
      </c>
      <c r="K150" s="399"/>
      <c r="L150" s="59">
        <v>166.66666666666666</v>
      </c>
      <c r="M150" s="399"/>
      <c r="N150" s="59">
        <v>208.33333333333334</v>
      </c>
      <c r="O150" s="399"/>
      <c r="P150" s="59">
        <v>250</v>
      </c>
      <c r="Q150" s="59">
        <v>250</v>
      </c>
      <c r="R150" s="59">
        <v>333.33333333333331</v>
      </c>
      <c r="S150" s="173">
        <v>333.33333333333331</v>
      </c>
      <c r="T150" s="173">
        <v>250</v>
      </c>
      <c r="U150" s="55">
        <v>333.33333333333331</v>
      </c>
      <c r="V150" s="399"/>
      <c r="X150" s="64" t="s">
        <v>41</v>
      </c>
      <c r="Y150" s="171" t="s">
        <v>455</v>
      </c>
      <c r="Z150" s="171" t="s">
        <v>455</v>
      </c>
      <c r="AA150" s="177">
        <v>250</v>
      </c>
      <c r="AB150" s="177">
        <v>166.66666666666666</v>
      </c>
      <c r="AC150" s="171" t="s">
        <v>455</v>
      </c>
      <c r="AD150" s="178">
        <v>250</v>
      </c>
      <c r="AE150" s="35">
        <v>250</v>
      </c>
      <c r="AF150" s="59">
        <v>166.66666666666666</v>
      </c>
      <c r="AG150" s="59">
        <v>250</v>
      </c>
      <c r="AH150" s="399"/>
      <c r="AI150" s="59">
        <v>250</v>
      </c>
      <c r="AJ150" s="399"/>
      <c r="AK150" s="59">
        <v>291.66666666666669</v>
      </c>
      <c r="AL150" s="399"/>
      <c r="AM150" s="59">
        <v>166.66666666666666</v>
      </c>
      <c r="AN150" s="178">
        <v>250</v>
      </c>
      <c r="AO150" s="173">
        <v>250</v>
      </c>
      <c r="AP150" s="173">
        <v>250</v>
      </c>
      <c r="AQ150" s="173">
        <v>250</v>
      </c>
      <c r="AR150" s="55">
        <v>250</v>
      </c>
      <c r="AS150" s="399"/>
      <c r="AU150" s="64" t="s">
        <v>41</v>
      </c>
      <c r="AV150" s="171" t="s">
        <v>455</v>
      </c>
      <c r="AW150" s="171" t="s">
        <v>455</v>
      </c>
      <c r="AX150" s="177">
        <v>583.33333333333337</v>
      </c>
      <c r="AY150" s="177">
        <v>500</v>
      </c>
      <c r="AZ150" s="171" t="s">
        <v>455</v>
      </c>
      <c r="BA150" s="58">
        <v>583.33333333333337</v>
      </c>
      <c r="BB150" s="35">
        <v>500</v>
      </c>
      <c r="BC150" s="59">
        <v>500</v>
      </c>
      <c r="BD150" s="59">
        <v>583.33333333333337</v>
      </c>
      <c r="BE150" s="399"/>
      <c r="BF150" s="59">
        <v>458.33333333333331</v>
      </c>
      <c r="BG150" s="399"/>
      <c r="BH150" s="59">
        <v>500</v>
      </c>
      <c r="BI150" s="399"/>
      <c r="BJ150" s="59">
        <v>416.66666666666669</v>
      </c>
      <c r="BK150" s="59">
        <v>500</v>
      </c>
      <c r="BL150" s="173">
        <v>500</v>
      </c>
      <c r="BM150" s="173">
        <v>500</v>
      </c>
      <c r="BN150" s="173">
        <v>500</v>
      </c>
      <c r="BO150" s="173">
        <v>500</v>
      </c>
      <c r="BP150" s="399"/>
      <c r="BR150" s="64" t="s">
        <v>41</v>
      </c>
      <c r="BS150" s="171" t="s">
        <v>455</v>
      </c>
      <c r="BT150" s="171" t="s">
        <v>455</v>
      </c>
      <c r="BU150" s="173">
        <v>500</v>
      </c>
      <c r="BV150" s="173">
        <v>416.66666666666669</v>
      </c>
      <c r="BW150" s="171" t="s">
        <v>455</v>
      </c>
      <c r="BX150" s="58">
        <v>500</v>
      </c>
      <c r="BY150" s="35">
        <v>541.66666666666663</v>
      </c>
      <c r="BZ150" s="59">
        <v>500</v>
      </c>
      <c r="CA150" s="59">
        <v>583.33333333333337</v>
      </c>
      <c r="CB150" s="399"/>
      <c r="CC150" s="59">
        <v>416.66666666666669</v>
      </c>
      <c r="CD150" s="399"/>
      <c r="CE150" s="59">
        <v>416.66666666666669</v>
      </c>
      <c r="CF150" s="399"/>
      <c r="CG150" s="59">
        <v>333.33333333333331</v>
      </c>
      <c r="CH150" s="59">
        <v>583.33333333333337</v>
      </c>
      <c r="CI150" s="173">
        <v>583.33333333333337</v>
      </c>
      <c r="CJ150" s="173">
        <v>583.33333333333303</v>
      </c>
      <c r="CK150" s="173">
        <v>583.33333333333337</v>
      </c>
      <c r="CL150" s="173">
        <v>583.33333333333337</v>
      </c>
      <c r="CM150" s="399"/>
      <c r="CO150" s="64" t="s">
        <v>41</v>
      </c>
      <c r="CP150" s="171" t="s">
        <v>455</v>
      </c>
      <c r="CQ150" s="171" t="s">
        <v>455</v>
      </c>
      <c r="CR150" s="173">
        <v>1083.3333333333333</v>
      </c>
      <c r="CS150" s="173">
        <v>1166.6666666666667</v>
      </c>
      <c r="CT150" s="171" t="s">
        <v>455</v>
      </c>
      <c r="CU150" s="57">
        <v>854.16666666666663</v>
      </c>
      <c r="CV150" s="35">
        <v>625</v>
      </c>
      <c r="CW150" s="76">
        <v>1979.1666666666667</v>
      </c>
      <c r="CX150" s="76">
        <v>1666.6666666666667</v>
      </c>
      <c r="CY150" s="399"/>
      <c r="CZ150" s="76">
        <v>2083.3333333333335</v>
      </c>
      <c r="DA150" s="399"/>
      <c r="DB150" s="76">
        <v>2500</v>
      </c>
      <c r="DC150" s="399"/>
      <c r="DD150" s="76">
        <v>1666.6666666666667</v>
      </c>
      <c r="DE150" s="76">
        <v>1833.3333333333333</v>
      </c>
      <c r="DF150" s="170">
        <v>1833.3333333333333</v>
      </c>
      <c r="DG150" s="170">
        <v>2000</v>
      </c>
      <c r="DH150" s="173">
        <v>1666.6666666666667</v>
      </c>
      <c r="DI150" s="170">
        <v>1666.6666666666667</v>
      </c>
      <c r="DJ150" s="399"/>
      <c r="DL150" s="64" t="s">
        <v>41</v>
      </c>
      <c r="DM150" s="171" t="s">
        <v>455</v>
      </c>
      <c r="DN150" s="171" t="s">
        <v>455</v>
      </c>
      <c r="DO150" s="177">
        <v>791.66666666666663</v>
      </c>
      <c r="DP150" s="177">
        <v>583.33333333333337</v>
      </c>
      <c r="DQ150" s="171" t="s">
        <v>455</v>
      </c>
      <c r="DR150" s="57">
        <v>541.66666666666663</v>
      </c>
      <c r="DS150" s="35">
        <v>833.33333333333337</v>
      </c>
      <c r="DT150" s="59">
        <v>1000</v>
      </c>
      <c r="DU150" s="59">
        <v>1000</v>
      </c>
      <c r="DV150" s="399"/>
      <c r="DW150" s="59">
        <v>875</v>
      </c>
      <c r="DX150" s="399"/>
      <c r="DY150" s="185">
        <v>625</v>
      </c>
      <c r="DZ150" s="399"/>
      <c r="EA150" s="59">
        <v>916.66666666666663</v>
      </c>
      <c r="EB150" s="59">
        <v>916.66666666666663</v>
      </c>
      <c r="EC150" s="173">
        <v>916.66666666666663</v>
      </c>
      <c r="ED150" s="173">
        <v>917</v>
      </c>
      <c r="EE150" s="173">
        <v>916.66666666666663</v>
      </c>
      <c r="EF150" s="173">
        <v>916.66666666666663</v>
      </c>
      <c r="EG150" s="399"/>
    </row>
    <row r="151" spans="1:137" x14ac:dyDescent="0.3">
      <c r="A151" s="64" t="s">
        <v>964</v>
      </c>
      <c r="B151" s="171" t="s">
        <v>455</v>
      </c>
      <c r="C151" s="171" t="s">
        <v>455</v>
      </c>
      <c r="D151" s="171" t="s">
        <v>455</v>
      </c>
      <c r="E151" s="171" t="s">
        <v>455</v>
      </c>
      <c r="F151" s="171" t="s">
        <v>455</v>
      </c>
      <c r="G151" s="171" t="s">
        <v>455</v>
      </c>
      <c r="H151" s="171" t="s">
        <v>455</v>
      </c>
      <c r="I151" s="171" t="s">
        <v>455</v>
      </c>
      <c r="J151" s="171" t="s">
        <v>455</v>
      </c>
      <c r="K151" s="399"/>
      <c r="L151" s="171" t="s">
        <v>455</v>
      </c>
      <c r="M151" s="399"/>
      <c r="N151" s="171" t="s">
        <v>455</v>
      </c>
      <c r="O151" s="399"/>
      <c r="P151" s="172">
        <v>166.66666666666666</v>
      </c>
      <c r="Q151" s="172">
        <v>166.66666666666666</v>
      </c>
      <c r="R151" s="185">
        <v>166.66666666666666</v>
      </c>
      <c r="S151" s="173">
        <v>166.66666666666666</v>
      </c>
      <c r="T151" s="173">
        <v>166.66666666666666</v>
      </c>
      <c r="U151" s="55">
        <v>166.66666666666666</v>
      </c>
      <c r="V151" s="399"/>
      <c r="X151" s="64" t="s">
        <v>964</v>
      </c>
      <c r="Y151" s="171" t="s">
        <v>455</v>
      </c>
      <c r="Z151" s="171" t="s">
        <v>455</v>
      </c>
      <c r="AA151" s="171" t="s">
        <v>455</v>
      </c>
      <c r="AB151" s="171" t="s">
        <v>455</v>
      </c>
      <c r="AC151" s="171" t="s">
        <v>455</v>
      </c>
      <c r="AD151" s="171" t="s">
        <v>455</v>
      </c>
      <c r="AE151" s="171" t="s">
        <v>455</v>
      </c>
      <c r="AF151" s="171" t="s">
        <v>455</v>
      </c>
      <c r="AG151" s="171" t="s">
        <v>455</v>
      </c>
      <c r="AH151" s="399"/>
      <c r="AI151" s="171" t="s">
        <v>455</v>
      </c>
      <c r="AJ151" s="399"/>
      <c r="AK151" s="171" t="s">
        <v>455</v>
      </c>
      <c r="AL151" s="399"/>
      <c r="AM151" s="172">
        <v>416.66666666666669</v>
      </c>
      <c r="AN151" s="178">
        <v>416.66666666666669</v>
      </c>
      <c r="AO151" s="173">
        <v>366.66666666666669</v>
      </c>
      <c r="AP151" s="173">
        <v>333.33333333333297</v>
      </c>
      <c r="AQ151" s="173">
        <v>333.33333333333331</v>
      </c>
      <c r="AR151" s="55">
        <v>333.33333333333331</v>
      </c>
      <c r="AS151" s="399"/>
      <c r="AU151" s="64" t="s">
        <v>964</v>
      </c>
      <c r="AV151" s="171" t="s">
        <v>455</v>
      </c>
      <c r="AW151" s="171" t="s">
        <v>455</v>
      </c>
      <c r="AX151" s="171" t="s">
        <v>455</v>
      </c>
      <c r="AY151" s="171" t="s">
        <v>455</v>
      </c>
      <c r="AZ151" s="171" t="s">
        <v>455</v>
      </c>
      <c r="BA151" s="171" t="s">
        <v>455</v>
      </c>
      <c r="BB151" s="171" t="s">
        <v>455</v>
      </c>
      <c r="BC151" s="171" t="s">
        <v>455</v>
      </c>
      <c r="BD151" s="171" t="s">
        <v>455</v>
      </c>
      <c r="BE151" s="399"/>
      <c r="BF151" s="171" t="s">
        <v>455</v>
      </c>
      <c r="BG151" s="399"/>
      <c r="BH151" s="171" t="s">
        <v>455</v>
      </c>
      <c r="BI151" s="399"/>
      <c r="BJ151" s="185">
        <v>583.33333333333337</v>
      </c>
      <c r="BK151" s="174">
        <v>625</v>
      </c>
      <c r="BL151" s="173">
        <v>500</v>
      </c>
      <c r="BM151" s="173">
        <v>500</v>
      </c>
      <c r="BN151" s="173">
        <v>583.33333333333337</v>
      </c>
      <c r="BO151" s="173">
        <v>500</v>
      </c>
      <c r="BP151" s="399"/>
      <c r="BR151" s="64" t="s">
        <v>964</v>
      </c>
      <c r="BS151" s="171" t="s">
        <v>455</v>
      </c>
      <c r="BT151" s="171" t="s">
        <v>455</v>
      </c>
      <c r="BU151" s="171" t="s">
        <v>455</v>
      </c>
      <c r="BV151" s="171" t="s">
        <v>455</v>
      </c>
      <c r="BW151" s="171" t="s">
        <v>455</v>
      </c>
      <c r="BX151" s="171" t="s">
        <v>455</v>
      </c>
      <c r="BY151" s="171" t="s">
        <v>455</v>
      </c>
      <c r="BZ151" s="171" t="s">
        <v>455</v>
      </c>
      <c r="CA151" s="171" t="s">
        <v>455</v>
      </c>
      <c r="CB151" s="399"/>
      <c r="CC151" s="171" t="s">
        <v>455</v>
      </c>
      <c r="CD151" s="399"/>
      <c r="CE151" s="171" t="s">
        <v>455</v>
      </c>
      <c r="CF151" s="399"/>
      <c r="CG151" s="185">
        <v>500</v>
      </c>
      <c r="CH151" s="172">
        <v>583.33333333333337</v>
      </c>
      <c r="CI151" s="173">
        <v>666.66666666666663</v>
      </c>
      <c r="CJ151" s="173">
        <v>666.66666666666697</v>
      </c>
      <c r="CK151" s="173">
        <v>666.66666666666663</v>
      </c>
      <c r="CL151" s="173">
        <v>583.33333333333337</v>
      </c>
      <c r="CM151" s="399"/>
      <c r="CO151" s="64" t="s">
        <v>964</v>
      </c>
      <c r="CP151" s="171" t="s">
        <v>455</v>
      </c>
      <c r="CQ151" s="171" t="s">
        <v>455</v>
      </c>
      <c r="CR151" s="171" t="s">
        <v>455</v>
      </c>
      <c r="CS151" s="171" t="s">
        <v>455</v>
      </c>
      <c r="CT151" s="171" t="s">
        <v>455</v>
      </c>
      <c r="CU151" s="171" t="s">
        <v>455</v>
      </c>
      <c r="CV151" s="171" t="s">
        <v>455</v>
      </c>
      <c r="CW151" s="171" t="s">
        <v>455</v>
      </c>
      <c r="CX151" s="171" t="s">
        <v>455</v>
      </c>
      <c r="CY151" s="399"/>
      <c r="CZ151" s="171" t="s">
        <v>455</v>
      </c>
      <c r="DA151" s="399"/>
      <c r="DB151" s="171" t="s">
        <v>455</v>
      </c>
      <c r="DC151" s="399"/>
      <c r="DD151" s="185">
        <v>1666.6666666666667</v>
      </c>
      <c r="DE151" s="172">
        <v>1666.6666666666667</v>
      </c>
      <c r="DF151" s="173">
        <v>1000</v>
      </c>
      <c r="DG151" s="173">
        <v>2000</v>
      </c>
      <c r="DH151" s="173">
        <v>1666.6666666666667</v>
      </c>
      <c r="DI151" s="173">
        <v>1666.6666666666667</v>
      </c>
      <c r="DJ151" s="399"/>
      <c r="DL151" s="64" t="s">
        <v>964</v>
      </c>
      <c r="DM151" s="171" t="s">
        <v>455</v>
      </c>
      <c r="DN151" s="171" t="s">
        <v>455</v>
      </c>
      <c r="DO151" s="171" t="s">
        <v>455</v>
      </c>
      <c r="DP151" s="171" t="s">
        <v>455</v>
      </c>
      <c r="DQ151" s="171" t="s">
        <v>455</v>
      </c>
      <c r="DR151" s="171" t="s">
        <v>455</v>
      </c>
      <c r="DS151" s="171" t="s">
        <v>455</v>
      </c>
      <c r="DT151" s="171" t="s">
        <v>455</v>
      </c>
      <c r="DU151" s="171" t="s">
        <v>455</v>
      </c>
      <c r="DV151" s="399"/>
      <c r="DW151" s="171" t="s">
        <v>455</v>
      </c>
      <c r="DX151" s="399"/>
      <c r="DY151" s="171" t="s">
        <v>455</v>
      </c>
      <c r="DZ151" s="399"/>
      <c r="EA151" s="185">
        <v>666.66666666666663</v>
      </c>
      <c r="EB151" s="185">
        <v>625</v>
      </c>
      <c r="EC151" s="170">
        <v>666.66666666666663</v>
      </c>
      <c r="ED151" s="173">
        <v>583</v>
      </c>
      <c r="EE151" s="173">
        <v>583.33333333333337</v>
      </c>
      <c r="EF151" s="170">
        <v>666.66666666666663</v>
      </c>
      <c r="EG151" s="399"/>
    </row>
    <row r="152" spans="1:137" x14ac:dyDescent="0.3">
      <c r="A152" s="64" t="s">
        <v>196</v>
      </c>
      <c r="B152" s="171" t="s">
        <v>455</v>
      </c>
      <c r="C152" s="171" t="s">
        <v>455</v>
      </c>
      <c r="D152" s="171" t="s">
        <v>455</v>
      </c>
      <c r="E152" s="171" t="s">
        <v>455</v>
      </c>
      <c r="F152" s="171" t="s">
        <v>455</v>
      </c>
      <c r="G152" s="171" t="s">
        <v>455</v>
      </c>
      <c r="H152" s="171" t="s">
        <v>455</v>
      </c>
      <c r="I152" s="171" t="s">
        <v>455</v>
      </c>
      <c r="J152" s="171" t="s">
        <v>455</v>
      </c>
      <c r="K152" s="399"/>
      <c r="L152" s="59">
        <v>166.66666666666666</v>
      </c>
      <c r="M152" s="399"/>
      <c r="N152" s="76">
        <v>166.66666666666666</v>
      </c>
      <c r="O152" s="399"/>
      <c r="P152" s="171" t="s">
        <v>455</v>
      </c>
      <c r="Q152" s="171" t="s">
        <v>455</v>
      </c>
      <c r="R152" s="185">
        <v>166.66666666666666</v>
      </c>
      <c r="S152" s="170">
        <v>208.33333333333334</v>
      </c>
      <c r="T152" s="170">
        <v>166.66666666666666</v>
      </c>
      <c r="U152" s="169" t="s">
        <v>455</v>
      </c>
      <c r="V152" s="399"/>
      <c r="X152" s="64" t="s">
        <v>196</v>
      </c>
      <c r="Y152" s="171" t="s">
        <v>455</v>
      </c>
      <c r="Z152" s="171" t="s">
        <v>455</v>
      </c>
      <c r="AA152" s="171" t="s">
        <v>455</v>
      </c>
      <c r="AB152" s="171" t="s">
        <v>455</v>
      </c>
      <c r="AC152" s="171" t="s">
        <v>455</v>
      </c>
      <c r="AD152" s="171" t="s">
        <v>455</v>
      </c>
      <c r="AE152" s="171" t="s">
        <v>455</v>
      </c>
      <c r="AF152" s="171" t="s">
        <v>455</v>
      </c>
      <c r="AG152" s="171" t="s">
        <v>455</v>
      </c>
      <c r="AH152" s="399"/>
      <c r="AI152" s="59">
        <v>250</v>
      </c>
      <c r="AJ152" s="399"/>
      <c r="AK152" s="59">
        <v>166.66666666666666</v>
      </c>
      <c r="AL152" s="399"/>
      <c r="AM152" s="171" t="s">
        <v>455</v>
      </c>
      <c r="AN152" s="185">
        <v>300</v>
      </c>
      <c r="AO152" s="173">
        <v>300</v>
      </c>
      <c r="AP152" s="169" t="s">
        <v>455</v>
      </c>
      <c r="AQ152" s="173">
        <v>291.66666666666669</v>
      </c>
      <c r="AR152" s="169" t="s">
        <v>455</v>
      </c>
      <c r="AS152" s="399"/>
      <c r="AU152" s="64" t="s">
        <v>196</v>
      </c>
      <c r="AV152" s="171" t="s">
        <v>455</v>
      </c>
      <c r="AW152" s="171" t="s">
        <v>455</v>
      </c>
      <c r="AX152" s="171" t="s">
        <v>455</v>
      </c>
      <c r="AY152" s="171" t="s">
        <v>455</v>
      </c>
      <c r="AZ152" s="171" t="s">
        <v>455</v>
      </c>
      <c r="BA152" s="171" t="s">
        <v>455</v>
      </c>
      <c r="BB152" s="171" t="s">
        <v>455</v>
      </c>
      <c r="BC152" s="171" t="s">
        <v>455</v>
      </c>
      <c r="BD152" s="171" t="s">
        <v>455</v>
      </c>
      <c r="BE152" s="399"/>
      <c r="BF152" s="59">
        <v>416.66666666666669</v>
      </c>
      <c r="BG152" s="399"/>
      <c r="BH152" s="59">
        <v>500</v>
      </c>
      <c r="BI152" s="399"/>
      <c r="BJ152" s="171" t="s">
        <v>455</v>
      </c>
      <c r="BK152" s="173">
        <v>666.66666666666663</v>
      </c>
      <c r="BL152" s="173">
        <v>833.33333333333337</v>
      </c>
      <c r="BM152" s="169" t="s">
        <v>455</v>
      </c>
      <c r="BN152" s="173">
        <v>666.66666666666663</v>
      </c>
      <c r="BO152" s="169" t="s">
        <v>455</v>
      </c>
      <c r="BP152" s="399"/>
      <c r="BR152" s="64" t="s">
        <v>196</v>
      </c>
      <c r="BS152" s="171" t="s">
        <v>455</v>
      </c>
      <c r="BT152" s="171" t="s">
        <v>455</v>
      </c>
      <c r="BU152" s="171" t="s">
        <v>455</v>
      </c>
      <c r="BV152" s="171" t="s">
        <v>455</v>
      </c>
      <c r="BW152" s="171" t="s">
        <v>455</v>
      </c>
      <c r="BX152" s="171" t="s">
        <v>455</v>
      </c>
      <c r="BY152" s="171" t="s">
        <v>455</v>
      </c>
      <c r="BZ152" s="171" t="s">
        <v>455</v>
      </c>
      <c r="CA152" s="171" t="s">
        <v>455</v>
      </c>
      <c r="CB152" s="399"/>
      <c r="CC152" s="59">
        <v>583.33333333333337</v>
      </c>
      <c r="CD152" s="399"/>
      <c r="CE152" s="59">
        <v>583.33333333333337</v>
      </c>
      <c r="CF152" s="399"/>
      <c r="CG152" s="171" t="s">
        <v>455</v>
      </c>
      <c r="CH152" s="178">
        <v>625</v>
      </c>
      <c r="CI152" s="173">
        <v>583.33333333333337</v>
      </c>
      <c r="CJ152" s="169" t="s">
        <v>455</v>
      </c>
      <c r="CK152" s="173">
        <v>666.66666666666663</v>
      </c>
      <c r="CL152" s="169" t="s">
        <v>455</v>
      </c>
      <c r="CM152" s="399"/>
      <c r="CO152" s="64" t="s">
        <v>196</v>
      </c>
      <c r="CP152" s="171" t="s">
        <v>455</v>
      </c>
      <c r="CQ152" s="171" t="s">
        <v>455</v>
      </c>
      <c r="CR152" s="171" t="s">
        <v>455</v>
      </c>
      <c r="CS152" s="171" t="s">
        <v>455</v>
      </c>
      <c r="CT152" s="171" t="s">
        <v>455</v>
      </c>
      <c r="CU152" s="171" t="s">
        <v>455</v>
      </c>
      <c r="CV152" s="171" t="s">
        <v>455</v>
      </c>
      <c r="CW152" s="171" t="s">
        <v>455</v>
      </c>
      <c r="CX152" s="171" t="s">
        <v>455</v>
      </c>
      <c r="CY152" s="399"/>
      <c r="CZ152" s="76">
        <v>2083.3333333333335</v>
      </c>
      <c r="DA152" s="399"/>
      <c r="DB152" s="76">
        <v>2500</v>
      </c>
      <c r="DC152" s="399"/>
      <c r="DD152" s="171" t="s">
        <v>455</v>
      </c>
      <c r="DE152" s="185">
        <v>1833.3333333333333</v>
      </c>
      <c r="DF152" s="170">
        <v>1833.3333333333333</v>
      </c>
      <c r="DG152" s="169" t="s">
        <v>455</v>
      </c>
      <c r="DH152" s="173">
        <v>1666.6666666666667</v>
      </c>
      <c r="DI152" s="169" t="s">
        <v>455</v>
      </c>
      <c r="DJ152" s="399"/>
      <c r="DL152" s="64" t="s">
        <v>196</v>
      </c>
      <c r="DM152" s="171" t="s">
        <v>455</v>
      </c>
      <c r="DN152" s="171" t="s">
        <v>455</v>
      </c>
      <c r="DO152" s="171" t="s">
        <v>455</v>
      </c>
      <c r="DP152" s="171" t="s">
        <v>455</v>
      </c>
      <c r="DQ152" s="171" t="s">
        <v>455</v>
      </c>
      <c r="DR152" s="171" t="s">
        <v>455</v>
      </c>
      <c r="DS152" s="171" t="s">
        <v>455</v>
      </c>
      <c r="DT152" s="171" t="s">
        <v>455</v>
      </c>
      <c r="DU152" s="171" t="s">
        <v>455</v>
      </c>
      <c r="DV152" s="399"/>
      <c r="DW152" s="59">
        <v>833.33333333333337</v>
      </c>
      <c r="DX152" s="399"/>
      <c r="DY152" s="59">
        <v>666.66666666666663</v>
      </c>
      <c r="DZ152" s="399"/>
      <c r="EA152" s="171" t="s">
        <v>455</v>
      </c>
      <c r="EB152" s="185">
        <v>625</v>
      </c>
      <c r="EC152" s="170">
        <v>666.66666666666663</v>
      </c>
      <c r="ED152" s="169" t="s">
        <v>455</v>
      </c>
      <c r="EE152" s="173">
        <v>583.33333333333337</v>
      </c>
      <c r="EF152" s="169" t="s">
        <v>455</v>
      </c>
      <c r="EG152" s="399"/>
    </row>
    <row r="153" spans="1:137" x14ac:dyDescent="0.3">
      <c r="A153" s="64" t="s">
        <v>85</v>
      </c>
      <c r="B153" s="62">
        <v>208.33333333333334</v>
      </c>
      <c r="C153" s="171" t="s">
        <v>455</v>
      </c>
      <c r="D153" s="177">
        <v>208.33333333333334</v>
      </c>
      <c r="E153" s="171" t="s">
        <v>455</v>
      </c>
      <c r="F153" s="177">
        <v>166.66666666666666</v>
      </c>
      <c r="G153" s="58">
        <v>333.33333333333331</v>
      </c>
      <c r="H153" s="171" t="s">
        <v>455</v>
      </c>
      <c r="I153" s="171" t="s">
        <v>455</v>
      </c>
      <c r="J153" s="178">
        <v>250</v>
      </c>
      <c r="K153" s="399"/>
      <c r="L153" s="185">
        <v>166.66666666666666</v>
      </c>
      <c r="M153" s="399"/>
      <c r="N153" s="185">
        <v>166.66666666666666</v>
      </c>
      <c r="O153" s="399"/>
      <c r="P153" s="185">
        <v>166.66666666666666</v>
      </c>
      <c r="Q153" s="185">
        <v>166.66666666666666</v>
      </c>
      <c r="R153" s="210" t="s">
        <v>455</v>
      </c>
      <c r="S153" s="173">
        <v>208.33333333333334</v>
      </c>
      <c r="T153" s="173">
        <v>125</v>
      </c>
      <c r="U153" s="55">
        <v>166.66666666666666</v>
      </c>
      <c r="V153" s="399"/>
      <c r="X153" s="64" t="s">
        <v>85</v>
      </c>
      <c r="Y153" s="62">
        <v>333.33333333333331</v>
      </c>
      <c r="Z153" s="171" t="s">
        <v>455</v>
      </c>
      <c r="AA153" s="177">
        <v>270.83333333333331</v>
      </c>
      <c r="AB153" s="171" t="s">
        <v>455</v>
      </c>
      <c r="AC153" s="177">
        <v>312.5</v>
      </c>
      <c r="AD153" s="178">
        <v>333.33333333333331</v>
      </c>
      <c r="AE153" s="171" t="s">
        <v>455</v>
      </c>
      <c r="AF153" s="171" t="s">
        <v>455</v>
      </c>
      <c r="AG153" s="178">
        <v>333.33333333333331</v>
      </c>
      <c r="AH153" s="399"/>
      <c r="AI153" s="185">
        <v>250</v>
      </c>
      <c r="AJ153" s="399"/>
      <c r="AK153" s="172">
        <v>333.33333333333331</v>
      </c>
      <c r="AL153" s="399"/>
      <c r="AM153" s="172">
        <v>333.33333333333331</v>
      </c>
      <c r="AN153" s="210" t="s">
        <v>455</v>
      </c>
      <c r="AO153" s="173">
        <v>333.33333333333331</v>
      </c>
      <c r="AP153" s="173">
        <v>250</v>
      </c>
      <c r="AQ153" s="173">
        <v>250</v>
      </c>
      <c r="AR153" s="55">
        <v>250</v>
      </c>
      <c r="AS153" s="399"/>
      <c r="AU153" s="64" t="s">
        <v>85</v>
      </c>
      <c r="AV153" s="62">
        <v>541.66666666666663</v>
      </c>
      <c r="AW153" s="171" t="s">
        <v>455</v>
      </c>
      <c r="AX153" s="177">
        <v>916.66666666666663</v>
      </c>
      <c r="AY153" s="171" t="s">
        <v>455</v>
      </c>
      <c r="AZ153" s="177">
        <v>666.66666666666663</v>
      </c>
      <c r="BA153" s="58">
        <v>583.33333333333337</v>
      </c>
      <c r="BB153" s="171" t="s">
        <v>455</v>
      </c>
      <c r="BC153" s="171" t="s">
        <v>455</v>
      </c>
      <c r="BD153" s="178">
        <v>833.33333333333337</v>
      </c>
      <c r="BE153" s="399"/>
      <c r="BF153" s="185">
        <v>500</v>
      </c>
      <c r="BG153" s="399"/>
      <c r="BH153" s="185">
        <v>500</v>
      </c>
      <c r="BI153" s="399"/>
      <c r="BJ153" s="172">
        <v>833.33333333333337</v>
      </c>
      <c r="BK153" s="210" t="s">
        <v>455</v>
      </c>
      <c r="BL153" s="173">
        <v>1250</v>
      </c>
      <c r="BM153" s="173">
        <v>1333.3333333333301</v>
      </c>
      <c r="BN153" s="173">
        <v>2000</v>
      </c>
      <c r="BO153" s="173">
        <v>1166.6666666666667</v>
      </c>
      <c r="BP153" s="399"/>
      <c r="BR153" s="64" t="s">
        <v>85</v>
      </c>
      <c r="BS153" s="62">
        <v>583.33333333333337</v>
      </c>
      <c r="BT153" s="171" t="s">
        <v>455</v>
      </c>
      <c r="BU153" s="173">
        <v>625</v>
      </c>
      <c r="BV153" s="171" t="s">
        <v>455</v>
      </c>
      <c r="BW153" s="173">
        <v>500</v>
      </c>
      <c r="BX153" s="58">
        <v>583.33333333333337</v>
      </c>
      <c r="BY153" s="171" t="s">
        <v>455</v>
      </c>
      <c r="BZ153" s="171" t="s">
        <v>455</v>
      </c>
      <c r="CA153" s="178">
        <v>500</v>
      </c>
      <c r="CB153" s="399"/>
      <c r="CC153" s="172">
        <v>562.5</v>
      </c>
      <c r="CD153" s="399"/>
      <c r="CE153" s="185">
        <v>500</v>
      </c>
      <c r="CF153" s="399"/>
      <c r="CG153" s="172">
        <v>583.33333333333337</v>
      </c>
      <c r="CH153" s="210" t="s">
        <v>455</v>
      </c>
      <c r="CI153" s="173">
        <v>500</v>
      </c>
      <c r="CJ153" s="173">
        <v>333.33333333333297</v>
      </c>
      <c r="CK153" s="173">
        <v>333.33333333333331</v>
      </c>
      <c r="CL153" s="173">
        <v>500</v>
      </c>
      <c r="CM153" s="399"/>
      <c r="CO153" s="64" t="s">
        <v>85</v>
      </c>
      <c r="CP153" s="62">
        <v>833.33333333333337</v>
      </c>
      <c r="CQ153" s="171" t="s">
        <v>455</v>
      </c>
      <c r="CR153" s="173">
        <v>1125</v>
      </c>
      <c r="CS153" s="171" t="s">
        <v>455</v>
      </c>
      <c r="CT153" s="173">
        <v>1250</v>
      </c>
      <c r="CU153" s="58">
        <v>833.33333333333337</v>
      </c>
      <c r="CV153" s="171" t="s">
        <v>455</v>
      </c>
      <c r="CW153" s="171" t="s">
        <v>455</v>
      </c>
      <c r="CX153" s="178">
        <v>2000</v>
      </c>
      <c r="CY153" s="399"/>
      <c r="CZ153" s="185">
        <v>2083.3333333333335</v>
      </c>
      <c r="DA153" s="399"/>
      <c r="DB153" s="185">
        <v>2500</v>
      </c>
      <c r="DC153" s="399"/>
      <c r="DD153" s="185">
        <v>1666.6666666666667</v>
      </c>
      <c r="DE153" s="210" t="s">
        <v>455</v>
      </c>
      <c r="DF153" s="173">
        <v>2500</v>
      </c>
      <c r="DG153" s="173">
        <v>2166.6666666666702</v>
      </c>
      <c r="DH153" s="173">
        <v>1666.6666666666667</v>
      </c>
      <c r="DI153" s="173">
        <v>1833.3333333333333</v>
      </c>
      <c r="DJ153" s="399"/>
      <c r="DL153" s="64" t="s">
        <v>85</v>
      </c>
      <c r="DM153" s="62">
        <v>1083.3333333333333</v>
      </c>
      <c r="DN153" s="171" t="s">
        <v>455</v>
      </c>
      <c r="DO153" s="177">
        <v>791.66666666666663</v>
      </c>
      <c r="DP153" s="171" t="s">
        <v>455</v>
      </c>
      <c r="DQ153" s="177">
        <v>833.33333333333337</v>
      </c>
      <c r="DR153" s="58">
        <v>500</v>
      </c>
      <c r="DS153" s="171" t="s">
        <v>455</v>
      </c>
      <c r="DT153" s="171" t="s">
        <v>455</v>
      </c>
      <c r="DU153" s="178">
        <v>666.66666666666663</v>
      </c>
      <c r="DV153" s="399"/>
      <c r="DW153" s="185">
        <v>583.33333333333337</v>
      </c>
      <c r="DX153" s="399"/>
      <c r="DY153" s="172">
        <v>625</v>
      </c>
      <c r="DZ153" s="399"/>
      <c r="EA153" s="172">
        <v>666.66666666666663</v>
      </c>
      <c r="EB153" s="210" t="s">
        <v>455</v>
      </c>
      <c r="EC153" s="173">
        <v>750</v>
      </c>
      <c r="ED153" s="173">
        <v>833</v>
      </c>
      <c r="EE153" s="173">
        <v>791.66666666666663</v>
      </c>
      <c r="EF153" s="173">
        <v>666.66666666666663</v>
      </c>
      <c r="EG153" s="399"/>
    </row>
    <row r="154" spans="1:137" x14ac:dyDescent="0.3">
      <c r="A154" s="64" t="s">
        <v>81</v>
      </c>
      <c r="B154" s="62">
        <v>166.66666666666666</v>
      </c>
      <c r="C154" s="177">
        <v>166.66666666666666</v>
      </c>
      <c r="D154" s="171" t="s">
        <v>455</v>
      </c>
      <c r="E154" s="177">
        <v>166.66666666666666</v>
      </c>
      <c r="F154" s="177">
        <v>166.66666666666666</v>
      </c>
      <c r="G154" s="58">
        <v>208.33333333333334</v>
      </c>
      <c r="H154" s="171" t="s">
        <v>455</v>
      </c>
      <c r="I154" s="178">
        <v>250</v>
      </c>
      <c r="J154" s="171" t="s">
        <v>455</v>
      </c>
      <c r="K154" s="399"/>
      <c r="L154" s="172">
        <v>250</v>
      </c>
      <c r="M154" s="399"/>
      <c r="N154" s="172">
        <v>250</v>
      </c>
      <c r="O154" s="399"/>
      <c r="P154" s="178">
        <v>250</v>
      </c>
      <c r="Q154" s="178">
        <v>250</v>
      </c>
      <c r="R154" s="169" t="s">
        <v>455</v>
      </c>
      <c r="S154" s="173">
        <v>250</v>
      </c>
      <c r="T154" s="169" t="s">
        <v>455</v>
      </c>
      <c r="U154" s="55">
        <v>208.33333333333334</v>
      </c>
      <c r="V154" s="399"/>
      <c r="X154" s="64" t="s">
        <v>81</v>
      </c>
      <c r="Y154" s="62">
        <v>333.33333333333331</v>
      </c>
      <c r="Z154" s="177">
        <v>166.66666666666666</v>
      </c>
      <c r="AA154" s="171" t="s">
        <v>455</v>
      </c>
      <c r="AB154" s="177">
        <v>166.66666666666666</v>
      </c>
      <c r="AC154" s="177">
        <v>166.66666666666666</v>
      </c>
      <c r="AD154" s="178">
        <v>166.66666666666666</v>
      </c>
      <c r="AE154" s="171" t="s">
        <v>455</v>
      </c>
      <c r="AF154" s="172">
        <v>333.33333333333331</v>
      </c>
      <c r="AG154" s="171" t="s">
        <v>455</v>
      </c>
      <c r="AH154" s="399"/>
      <c r="AI154" s="172">
        <v>208.33333333333334</v>
      </c>
      <c r="AJ154" s="399"/>
      <c r="AK154" s="172">
        <v>208.33333333333334</v>
      </c>
      <c r="AL154" s="399"/>
      <c r="AM154" s="172">
        <v>208.33333333333334</v>
      </c>
      <c r="AN154" s="169" t="s">
        <v>455</v>
      </c>
      <c r="AO154" s="173">
        <v>208.33333333333334</v>
      </c>
      <c r="AP154" s="173">
        <v>208.333333333333</v>
      </c>
      <c r="AQ154" s="169" t="s">
        <v>455</v>
      </c>
      <c r="AR154" s="55">
        <v>166.66666666666666</v>
      </c>
      <c r="AS154" s="399"/>
      <c r="AU154" s="64" t="s">
        <v>81</v>
      </c>
      <c r="AV154" s="62">
        <v>500</v>
      </c>
      <c r="AW154" s="177">
        <v>500</v>
      </c>
      <c r="AX154" s="171" t="s">
        <v>455</v>
      </c>
      <c r="AY154" s="177">
        <v>500</v>
      </c>
      <c r="AZ154" s="177">
        <v>500</v>
      </c>
      <c r="BA154" s="58">
        <v>500</v>
      </c>
      <c r="BB154" s="171" t="s">
        <v>455</v>
      </c>
      <c r="BC154" s="172">
        <v>583.33333333333337</v>
      </c>
      <c r="BD154" s="171" t="s">
        <v>455</v>
      </c>
      <c r="BE154" s="399"/>
      <c r="BF154" s="172">
        <v>583.33333333333337</v>
      </c>
      <c r="BG154" s="399"/>
      <c r="BH154" s="172">
        <v>583.33333333333337</v>
      </c>
      <c r="BI154" s="399"/>
      <c r="BJ154" s="172">
        <v>583.33333333333337</v>
      </c>
      <c r="BK154" s="169" t="s">
        <v>455</v>
      </c>
      <c r="BL154" s="173">
        <v>583.33333333333337</v>
      </c>
      <c r="BM154" s="173">
        <v>583.33333333333303</v>
      </c>
      <c r="BN154" s="169" t="s">
        <v>455</v>
      </c>
      <c r="BO154" s="173">
        <v>500</v>
      </c>
      <c r="BP154" s="399"/>
      <c r="BR154" s="64" t="s">
        <v>81</v>
      </c>
      <c r="BS154" s="62">
        <v>500</v>
      </c>
      <c r="BT154" s="173">
        <v>500</v>
      </c>
      <c r="BU154" s="171" t="s">
        <v>455</v>
      </c>
      <c r="BV154" s="173">
        <v>500</v>
      </c>
      <c r="BW154" s="173">
        <v>500</v>
      </c>
      <c r="BX154" s="58">
        <v>500</v>
      </c>
      <c r="BY154" s="171" t="s">
        <v>455</v>
      </c>
      <c r="BZ154" s="172">
        <v>500</v>
      </c>
      <c r="CA154" s="171" t="s">
        <v>455</v>
      </c>
      <c r="CB154" s="399"/>
      <c r="CC154" s="172">
        <v>500</v>
      </c>
      <c r="CD154" s="399"/>
      <c r="CE154" s="172">
        <v>500</v>
      </c>
      <c r="CF154" s="399"/>
      <c r="CG154" s="172">
        <v>500</v>
      </c>
      <c r="CH154" s="169" t="s">
        <v>455</v>
      </c>
      <c r="CI154" s="173">
        <v>500</v>
      </c>
      <c r="CJ154" s="173">
        <v>500</v>
      </c>
      <c r="CK154" s="169" t="s">
        <v>455</v>
      </c>
      <c r="CL154" s="173">
        <v>500</v>
      </c>
      <c r="CM154" s="399"/>
      <c r="CO154" s="64" t="s">
        <v>81</v>
      </c>
      <c r="CP154" s="62">
        <v>1041.6666666666667</v>
      </c>
      <c r="CQ154" s="173">
        <v>1041.6666666666667</v>
      </c>
      <c r="CR154" s="171" t="s">
        <v>455</v>
      </c>
      <c r="CS154" s="173">
        <v>1250</v>
      </c>
      <c r="CT154" s="173">
        <v>1250</v>
      </c>
      <c r="CU154" s="58">
        <v>1041.6666666666667</v>
      </c>
      <c r="CV154" s="171" t="s">
        <v>455</v>
      </c>
      <c r="CW154" s="172">
        <v>2500</v>
      </c>
      <c r="CX154" s="171" t="s">
        <v>455</v>
      </c>
      <c r="CY154" s="399"/>
      <c r="CZ154" s="172">
        <v>2500</v>
      </c>
      <c r="DA154" s="399"/>
      <c r="DB154" s="172">
        <v>2500</v>
      </c>
      <c r="DC154" s="399"/>
      <c r="DD154" s="172">
        <v>2500</v>
      </c>
      <c r="DE154" s="169" t="s">
        <v>455</v>
      </c>
      <c r="DF154" s="173">
        <v>2500</v>
      </c>
      <c r="DG154" s="173">
        <v>2500</v>
      </c>
      <c r="DH154" s="169" t="s">
        <v>455</v>
      </c>
      <c r="DI154" s="173">
        <v>2500</v>
      </c>
      <c r="DJ154" s="399"/>
      <c r="DL154" s="64" t="s">
        <v>81</v>
      </c>
      <c r="DM154" s="62">
        <v>916.66666666666663</v>
      </c>
      <c r="DN154" s="177">
        <v>833.33333333333337</v>
      </c>
      <c r="DO154" s="171" t="s">
        <v>455</v>
      </c>
      <c r="DP154" s="177">
        <v>833.33333333333337</v>
      </c>
      <c r="DQ154" s="177">
        <v>833.33333333333337</v>
      </c>
      <c r="DR154" s="58">
        <v>833.33333333333337</v>
      </c>
      <c r="DS154" s="171" t="s">
        <v>455</v>
      </c>
      <c r="DT154" s="172">
        <v>833.33333333333337</v>
      </c>
      <c r="DU154" s="171" t="s">
        <v>455</v>
      </c>
      <c r="DV154" s="399"/>
      <c r="DW154" s="172">
        <v>916.66666666666663</v>
      </c>
      <c r="DX154" s="399"/>
      <c r="DY154" s="172">
        <v>916.66666666666663</v>
      </c>
      <c r="DZ154" s="399"/>
      <c r="EA154" s="172">
        <v>916.66666666666663</v>
      </c>
      <c r="EB154" s="169" t="s">
        <v>455</v>
      </c>
      <c r="EC154" s="173">
        <v>916.66666666666663</v>
      </c>
      <c r="ED154" s="173">
        <v>917</v>
      </c>
      <c r="EE154" s="169" t="s">
        <v>455</v>
      </c>
      <c r="EF154" s="173">
        <v>916.66666666666663</v>
      </c>
      <c r="EG154" s="399"/>
    </row>
    <row r="155" spans="1:137" x14ac:dyDescent="0.3">
      <c r="A155" s="64" t="s">
        <v>184</v>
      </c>
      <c r="B155" s="171" t="s">
        <v>455</v>
      </c>
      <c r="C155" s="171" t="s">
        <v>455</v>
      </c>
      <c r="D155" s="171" t="s">
        <v>455</v>
      </c>
      <c r="E155" s="171" t="s">
        <v>455</v>
      </c>
      <c r="F155" s="171" t="s">
        <v>455</v>
      </c>
      <c r="G155" s="171" t="s">
        <v>455</v>
      </c>
      <c r="H155" s="171" t="s">
        <v>455</v>
      </c>
      <c r="I155" s="171" t="s">
        <v>455</v>
      </c>
      <c r="J155" s="171" t="s">
        <v>455</v>
      </c>
      <c r="K155" s="399"/>
      <c r="L155" s="180" t="s">
        <v>455</v>
      </c>
      <c r="M155" s="399"/>
      <c r="N155" s="180" t="s">
        <v>455</v>
      </c>
      <c r="O155" s="399"/>
      <c r="P155" s="171" t="s">
        <v>455</v>
      </c>
      <c r="Q155" s="171" t="s">
        <v>455</v>
      </c>
      <c r="R155" s="171" t="s">
        <v>455</v>
      </c>
      <c r="S155" s="169" t="s">
        <v>455</v>
      </c>
      <c r="T155" s="173">
        <v>166.66666666666666</v>
      </c>
      <c r="U155" s="55">
        <v>166.66666666666666</v>
      </c>
      <c r="V155" s="399"/>
      <c r="X155" s="64" t="s">
        <v>184</v>
      </c>
      <c r="Y155" s="171" t="s">
        <v>455</v>
      </c>
      <c r="Z155" s="171" t="s">
        <v>455</v>
      </c>
      <c r="AA155" s="171" t="s">
        <v>455</v>
      </c>
      <c r="AB155" s="169" t="s">
        <v>455</v>
      </c>
      <c r="AC155" s="169" t="s">
        <v>455</v>
      </c>
      <c r="AD155" s="169" t="s">
        <v>455</v>
      </c>
      <c r="AE155" s="169" t="s">
        <v>455</v>
      </c>
      <c r="AF155" s="169" t="s">
        <v>455</v>
      </c>
      <c r="AG155" s="169" t="s">
        <v>455</v>
      </c>
      <c r="AH155" s="399"/>
      <c r="AI155" s="169" t="s">
        <v>455</v>
      </c>
      <c r="AJ155" s="399"/>
      <c r="AK155" s="169" t="s">
        <v>455</v>
      </c>
      <c r="AL155" s="399"/>
      <c r="AM155" s="169" t="s">
        <v>455</v>
      </c>
      <c r="AN155" s="169" t="s">
        <v>455</v>
      </c>
      <c r="AO155" s="169" t="s">
        <v>455</v>
      </c>
      <c r="AP155" s="169" t="s">
        <v>455</v>
      </c>
      <c r="AQ155" s="173">
        <v>333.33333333333331</v>
      </c>
      <c r="AR155" s="55">
        <v>416.66666666666669</v>
      </c>
      <c r="AS155" s="399"/>
      <c r="AU155" s="64" t="s">
        <v>184</v>
      </c>
      <c r="AV155" s="171" t="s">
        <v>455</v>
      </c>
      <c r="AW155" s="171" t="s">
        <v>455</v>
      </c>
      <c r="AX155" s="171" t="s">
        <v>455</v>
      </c>
      <c r="AY155" s="171" t="s">
        <v>455</v>
      </c>
      <c r="AZ155" s="171" t="s">
        <v>455</v>
      </c>
      <c r="BA155" s="171" t="s">
        <v>455</v>
      </c>
      <c r="BB155" s="171" t="s">
        <v>455</v>
      </c>
      <c r="BC155" s="171" t="s">
        <v>455</v>
      </c>
      <c r="BD155" s="178"/>
      <c r="BE155" s="399"/>
      <c r="BF155" s="180" t="s">
        <v>455</v>
      </c>
      <c r="BG155" s="399"/>
      <c r="BH155" s="180" t="s">
        <v>455</v>
      </c>
      <c r="BI155" s="399"/>
      <c r="BJ155" s="180" t="s">
        <v>455</v>
      </c>
      <c r="BK155" s="180" t="s">
        <v>455</v>
      </c>
      <c r="BL155" s="173"/>
      <c r="BM155" s="180" t="s">
        <v>455</v>
      </c>
      <c r="BN155" s="173">
        <v>1250</v>
      </c>
      <c r="BO155" s="173">
        <v>500</v>
      </c>
      <c r="BP155" s="399"/>
      <c r="BR155" s="64" t="s">
        <v>184</v>
      </c>
      <c r="BS155" s="169" t="s">
        <v>455</v>
      </c>
      <c r="BT155" s="169" t="s">
        <v>455</v>
      </c>
      <c r="BU155" s="169" t="s">
        <v>455</v>
      </c>
      <c r="BV155" s="169" t="s">
        <v>455</v>
      </c>
      <c r="BW155" s="169" t="s">
        <v>455</v>
      </c>
      <c r="BX155" s="169" t="s">
        <v>455</v>
      </c>
      <c r="BY155" s="169" t="s">
        <v>455</v>
      </c>
      <c r="BZ155" s="169" t="s">
        <v>455</v>
      </c>
      <c r="CA155" s="169" t="s">
        <v>455</v>
      </c>
      <c r="CB155" s="399"/>
      <c r="CC155" s="169" t="s">
        <v>455</v>
      </c>
      <c r="CD155" s="399"/>
      <c r="CE155" s="169" t="s">
        <v>455</v>
      </c>
      <c r="CF155" s="399"/>
      <c r="CG155" s="169" t="s">
        <v>455</v>
      </c>
      <c r="CH155" s="169" t="s">
        <v>455</v>
      </c>
      <c r="CI155" s="169" t="s">
        <v>455</v>
      </c>
      <c r="CJ155" s="169" t="s">
        <v>455</v>
      </c>
      <c r="CK155" s="173">
        <v>333.33333333333331</v>
      </c>
      <c r="CL155" s="173">
        <v>500</v>
      </c>
      <c r="CM155" s="399"/>
      <c r="CO155" s="64" t="s">
        <v>184</v>
      </c>
      <c r="CP155" s="171" t="s">
        <v>455</v>
      </c>
      <c r="CQ155" s="171" t="s">
        <v>455</v>
      </c>
      <c r="CR155" s="171" t="s">
        <v>455</v>
      </c>
      <c r="CS155" s="171" t="s">
        <v>455</v>
      </c>
      <c r="CT155" s="171" t="s">
        <v>455</v>
      </c>
      <c r="CU155" s="171" t="s">
        <v>455</v>
      </c>
      <c r="CV155" s="171" t="s">
        <v>455</v>
      </c>
      <c r="CW155" s="171" t="s">
        <v>455</v>
      </c>
      <c r="CX155" s="171" t="s">
        <v>455</v>
      </c>
      <c r="CY155" s="399"/>
      <c r="CZ155" s="171" t="s">
        <v>455</v>
      </c>
      <c r="DA155" s="399"/>
      <c r="DB155" s="171" t="s">
        <v>455</v>
      </c>
      <c r="DC155" s="399"/>
      <c r="DD155" s="171" t="s">
        <v>455</v>
      </c>
      <c r="DE155" s="171" t="s">
        <v>455</v>
      </c>
      <c r="DF155" s="171" t="s">
        <v>455</v>
      </c>
      <c r="DG155" s="171" t="s">
        <v>455</v>
      </c>
      <c r="DH155" s="173">
        <v>1666.6666666666667</v>
      </c>
      <c r="DI155" s="173">
        <v>2000</v>
      </c>
      <c r="DJ155" s="399"/>
      <c r="DL155" s="64" t="s">
        <v>184</v>
      </c>
      <c r="DM155" s="171" t="s">
        <v>455</v>
      </c>
      <c r="DN155" s="171" t="s">
        <v>455</v>
      </c>
      <c r="DO155" s="171" t="s">
        <v>1001</v>
      </c>
      <c r="DP155" s="171" t="s">
        <v>455</v>
      </c>
      <c r="DQ155" s="171" t="s">
        <v>455</v>
      </c>
      <c r="DR155" s="171" t="s">
        <v>455</v>
      </c>
      <c r="DS155" s="171" t="s">
        <v>455</v>
      </c>
      <c r="DT155" s="171" t="s">
        <v>455</v>
      </c>
      <c r="DU155" s="171" t="s">
        <v>455</v>
      </c>
      <c r="DV155" s="399"/>
      <c r="DW155" s="171" t="s">
        <v>455</v>
      </c>
      <c r="DX155" s="399"/>
      <c r="DY155" s="180" t="s">
        <v>455</v>
      </c>
      <c r="DZ155" s="399"/>
      <c r="EA155" s="171" t="s">
        <v>455</v>
      </c>
      <c r="EB155" s="169" t="s">
        <v>455</v>
      </c>
      <c r="EC155" s="169" t="s">
        <v>455</v>
      </c>
      <c r="ED155" s="171" t="s">
        <v>455</v>
      </c>
      <c r="EE155" s="173">
        <v>1250</v>
      </c>
      <c r="EF155" s="173">
        <v>666.66666666666663</v>
      </c>
      <c r="EG155" s="399"/>
    </row>
    <row r="156" spans="1:137" x14ac:dyDescent="0.3">
      <c r="A156" s="64" t="s">
        <v>159</v>
      </c>
      <c r="B156" s="171" t="s">
        <v>455</v>
      </c>
      <c r="C156" s="171" t="s">
        <v>455</v>
      </c>
      <c r="D156" s="171" t="s">
        <v>455</v>
      </c>
      <c r="E156" s="171" t="s">
        <v>455</v>
      </c>
      <c r="F156" s="171" t="s">
        <v>455</v>
      </c>
      <c r="G156" s="171" t="s">
        <v>455</v>
      </c>
      <c r="H156" s="171" t="s">
        <v>455</v>
      </c>
      <c r="I156" s="171" t="s">
        <v>455</v>
      </c>
      <c r="J156" s="178">
        <v>166.66666666666666</v>
      </c>
      <c r="K156" s="399"/>
      <c r="L156" s="171" t="s">
        <v>455</v>
      </c>
      <c r="M156" s="399"/>
      <c r="N156" s="180" t="s">
        <v>455</v>
      </c>
      <c r="O156" s="399"/>
      <c r="P156" s="171" t="s">
        <v>455</v>
      </c>
      <c r="Q156" s="171" t="s">
        <v>455</v>
      </c>
      <c r="R156" s="169" t="s">
        <v>455</v>
      </c>
      <c r="S156" s="170">
        <v>208.33333333333334</v>
      </c>
      <c r="T156" s="170">
        <v>166.66666666666666</v>
      </c>
      <c r="U156" s="169" t="s">
        <v>455</v>
      </c>
      <c r="V156" s="399"/>
      <c r="X156" s="64" t="s">
        <v>159</v>
      </c>
      <c r="Y156" s="171" t="s">
        <v>455</v>
      </c>
      <c r="Z156" s="171" t="s">
        <v>455</v>
      </c>
      <c r="AA156" s="171" t="s">
        <v>455</v>
      </c>
      <c r="AB156" s="171" t="s">
        <v>455</v>
      </c>
      <c r="AC156" s="171" t="s">
        <v>455</v>
      </c>
      <c r="AD156" s="171" t="s">
        <v>455</v>
      </c>
      <c r="AE156" s="171" t="s">
        <v>455</v>
      </c>
      <c r="AF156" s="171" t="s">
        <v>455</v>
      </c>
      <c r="AG156" s="178">
        <v>208.33333333333334</v>
      </c>
      <c r="AH156" s="399"/>
      <c r="AI156" s="171" t="s">
        <v>455</v>
      </c>
      <c r="AJ156" s="399"/>
      <c r="AK156" s="180" t="s">
        <v>455</v>
      </c>
      <c r="AL156" s="399"/>
      <c r="AM156" s="171" t="s">
        <v>455</v>
      </c>
      <c r="AN156" s="169" t="s">
        <v>455</v>
      </c>
      <c r="AO156" s="170">
        <v>258.33333333333331</v>
      </c>
      <c r="AP156" s="169" t="s">
        <v>455</v>
      </c>
      <c r="AQ156" s="170">
        <v>291.66666666666669</v>
      </c>
      <c r="AR156" s="169" t="s">
        <v>455</v>
      </c>
      <c r="AS156" s="399"/>
      <c r="AU156" s="64" t="s">
        <v>159</v>
      </c>
      <c r="AV156" s="171" t="s">
        <v>455</v>
      </c>
      <c r="AW156" s="171" t="s">
        <v>455</v>
      </c>
      <c r="AX156" s="171" t="s">
        <v>455</v>
      </c>
      <c r="AY156" s="171" t="s">
        <v>455</v>
      </c>
      <c r="AZ156" s="171" t="s">
        <v>455</v>
      </c>
      <c r="BA156" s="171" t="s">
        <v>455</v>
      </c>
      <c r="BB156" s="171" t="s">
        <v>455</v>
      </c>
      <c r="BC156" s="171" t="s">
        <v>455</v>
      </c>
      <c r="BD156" s="178">
        <v>2291.6666666666665</v>
      </c>
      <c r="BE156" s="399"/>
      <c r="BF156" s="171" t="s">
        <v>455</v>
      </c>
      <c r="BG156" s="399"/>
      <c r="BH156" s="180" t="s">
        <v>455</v>
      </c>
      <c r="BI156" s="399"/>
      <c r="BJ156" s="171" t="s">
        <v>455</v>
      </c>
      <c r="BK156" s="169" t="s">
        <v>455</v>
      </c>
      <c r="BL156" s="173">
        <v>833.33333333333337</v>
      </c>
      <c r="BM156" s="169" t="s">
        <v>455</v>
      </c>
      <c r="BN156" s="170">
        <v>625</v>
      </c>
      <c r="BO156" s="169" t="s">
        <v>455</v>
      </c>
      <c r="BP156" s="399"/>
      <c r="BR156" s="64" t="s">
        <v>159</v>
      </c>
      <c r="BS156" s="171" t="s">
        <v>455</v>
      </c>
      <c r="BT156" s="171" t="s">
        <v>455</v>
      </c>
      <c r="BU156" s="171" t="s">
        <v>455</v>
      </c>
      <c r="BV156" s="171" t="s">
        <v>455</v>
      </c>
      <c r="BW156" s="171" t="s">
        <v>455</v>
      </c>
      <c r="BX156" s="171" t="s">
        <v>455</v>
      </c>
      <c r="BY156" s="171" t="s">
        <v>455</v>
      </c>
      <c r="BZ156" s="171" t="s">
        <v>455</v>
      </c>
      <c r="CA156" s="178">
        <v>583.33333333333337</v>
      </c>
      <c r="CB156" s="399"/>
      <c r="CC156" s="171" t="s">
        <v>455</v>
      </c>
      <c r="CD156" s="399"/>
      <c r="CE156" s="180" t="s">
        <v>455</v>
      </c>
      <c r="CF156" s="399"/>
      <c r="CG156" s="171" t="s">
        <v>455</v>
      </c>
      <c r="CH156" s="169" t="s">
        <v>455</v>
      </c>
      <c r="CI156" s="173">
        <v>500</v>
      </c>
      <c r="CJ156" s="169" t="s">
        <v>455</v>
      </c>
      <c r="CK156" s="173">
        <v>541.66666666666663</v>
      </c>
      <c r="CL156" s="169" t="s">
        <v>455</v>
      </c>
      <c r="CM156" s="399"/>
      <c r="CO156" s="64" t="s">
        <v>159</v>
      </c>
      <c r="CP156" s="171" t="s">
        <v>455</v>
      </c>
      <c r="CQ156" s="171" t="s">
        <v>455</v>
      </c>
      <c r="CR156" s="171" t="s">
        <v>455</v>
      </c>
      <c r="CS156" s="171" t="s">
        <v>455</v>
      </c>
      <c r="CT156" s="171" t="s">
        <v>455</v>
      </c>
      <c r="CU156" s="171" t="s">
        <v>455</v>
      </c>
      <c r="CV156" s="171" t="s">
        <v>455</v>
      </c>
      <c r="CW156" s="171" t="s">
        <v>455</v>
      </c>
      <c r="CX156" s="185">
        <v>1666.6666666666667</v>
      </c>
      <c r="CY156" s="399"/>
      <c r="CZ156" s="171" t="s">
        <v>455</v>
      </c>
      <c r="DA156" s="399"/>
      <c r="DB156" s="180" t="s">
        <v>455</v>
      </c>
      <c r="DC156" s="399"/>
      <c r="DD156" s="171" t="s">
        <v>455</v>
      </c>
      <c r="DE156" s="169" t="s">
        <v>455</v>
      </c>
      <c r="DF156" s="170">
        <v>1833.3333333333333</v>
      </c>
      <c r="DG156" s="169" t="s">
        <v>455</v>
      </c>
      <c r="DH156" s="173">
        <v>1666.6666666666667</v>
      </c>
      <c r="DI156" s="169" t="s">
        <v>455</v>
      </c>
      <c r="DJ156" s="399"/>
      <c r="DL156" s="64" t="s">
        <v>159</v>
      </c>
      <c r="DM156" s="171" t="s">
        <v>455</v>
      </c>
      <c r="DN156" s="171" t="s">
        <v>455</v>
      </c>
      <c r="DO156" s="171" t="s">
        <v>455</v>
      </c>
      <c r="DP156" s="171" t="s">
        <v>455</v>
      </c>
      <c r="DQ156" s="171" t="s">
        <v>455</v>
      </c>
      <c r="DR156" s="171" t="s">
        <v>455</v>
      </c>
      <c r="DS156" s="171" t="s">
        <v>455</v>
      </c>
      <c r="DT156" s="171" t="s">
        <v>455</v>
      </c>
      <c r="DU156" s="185">
        <v>625</v>
      </c>
      <c r="DV156" s="399"/>
      <c r="DW156" s="171" t="s">
        <v>455</v>
      </c>
      <c r="DX156" s="399"/>
      <c r="DY156" s="180" t="s">
        <v>455</v>
      </c>
      <c r="DZ156" s="399"/>
      <c r="EA156" s="171" t="s">
        <v>455</v>
      </c>
      <c r="EB156" s="169" t="s">
        <v>455</v>
      </c>
      <c r="EC156" s="170">
        <v>666.66666666666663</v>
      </c>
      <c r="ED156" s="169" t="s">
        <v>455</v>
      </c>
      <c r="EE156" s="173">
        <v>583.33333333333337</v>
      </c>
      <c r="EF156" s="169" t="s">
        <v>455</v>
      </c>
      <c r="EG156" s="399"/>
    </row>
    <row r="157" spans="1:137" x14ac:dyDescent="0.3">
      <c r="A157" s="64" t="s">
        <v>192</v>
      </c>
      <c r="B157" s="171" t="s">
        <v>455</v>
      </c>
      <c r="C157" s="171" t="s">
        <v>455</v>
      </c>
      <c r="D157" s="171" t="s">
        <v>455</v>
      </c>
      <c r="E157" s="171" t="s">
        <v>455</v>
      </c>
      <c r="F157" s="171" t="s">
        <v>455</v>
      </c>
      <c r="G157" s="171" t="s">
        <v>455</v>
      </c>
      <c r="H157" s="171" t="s">
        <v>455</v>
      </c>
      <c r="I157" s="171" t="s">
        <v>455</v>
      </c>
      <c r="J157" s="171" t="s">
        <v>455</v>
      </c>
      <c r="K157" s="399"/>
      <c r="L157" s="171" t="s">
        <v>455</v>
      </c>
      <c r="M157" s="399"/>
      <c r="N157" s="172">
        <v>333.33333333333331</v>
      </c>
      <c r="O157" s="399"/>
      <c r="P157" s="171" t="s">
        <v>455</v>
      </c>
      <c r="Q157" s="171" t="s">
        <v>455</v>
      </c>
      <c r="R157" s="178">
        <v>250</v>
      </c>
      <c r="S157" s="173">
        <v>208.33333333333334</v>
      </c>
      <c r="T157" s="170">
        <v>166.66666666666666</v>
      </c>
      <c r="U157" s="170">
        <v>166.66666666666666</v>
      </c>
      <c r="V157" s="399"/>
      <c r="X157" s="64" t="s">
        <v>192</v>
      </c>
      <c r="Y157" s="171" t="s">
        <v>455</v>
      </c>
      <c r="Z157" s="171" t="s">
        <v>455</v>
      </c>
      <c r="AA157" s="171" t="s">
        <v>455</v>
      </c>
      <c r="AB157" s="171" t="s">
        <v>455</v>
      </c>
      <c r="AC157" s="171" t="s">
        <v>455</v>
      </c>
      <c r="AD157" s="171" t="s">
        <v>455</v>
      </c>
      <c r="AE157" s="171" t="s">
        <v>455</v>
      </c>
      <c r="AF157" s="171" t="s">
        <v>455</v>
      </c>
      <c r="AG157" s="171" t="s">
        <v>455</v>
      </c>
      <c r="AH157" s="399"/>
      <c r="AI157" s="171" t="s">
        <v>455</v>
      </c>
      <c r="AJ157" s="399"/>
      <c r="AK157" s="172">
        <v>333.33333333333331</v>
      </c>
      <c r="AL157" s="399"/>
      <c r="AM157" s="171" t="s">
        <v>455</v>
      </c>
      <c r="AN157" s="178">
        <v>333.33333333333331</v>
      </c>
      <c r="AO157" s="173">
        <v>333.33333333333331</v>
      </c>
      <c r="AP157" s="173">
        <v>333.33333333333297</v>
      </c>
      <c r="AQ157" s="173">
        <v>333.33333333333331</v>
      </c>
      <c r="AR157" s="56">
        <v>266.66666666666669</v>
      </c>
      <c r="AS157" s="399"/>
      <c r="AU157" s="64" t="s">
        <v>192</v>
      </c>
      <c r="AV157" s="171" t="s">
        <v>455</v>
      </c>
      <c r="AW157" s="171" t="s">
        <v>455</v>
      </c>
      <c r="AX157" s="171" t="s">
        <v>455</v>
      </c>
      <c r="AY157" s="171" t="s">
        <v>455</v>
      </c>
      <c r="AZ157" s="171" t="s">
        <v>455</v>
      </c>
      <c r="BA157" s="171" t="s">
        <v>455</v>
      </c>
      <c r="BB157" s="171" t="s">
        <v>455</v>
      </c>
      <c r="BC157" s="171" t="s">
        <v>455</v>
      </c>
      <c r="BD157" s="171" t="s">
        <v>455</v>
      </c>
      <c r="BE157" s="399"/>
      <c r="BF157" s="171" t="s">
        <v>455</v>
      </c>
      <c r="BG157" s="399"/>
      <c r="BH157" s="172">
        <v>666.66666666666663</v>
      </c>
      <c r="BI157" s="399"/>
      <c r="BJ157" s="171" t="s">
        <v>455</v>
      </c>
      <c r="BK157" s="173">
        <v>833.33333333333337</v>
      </c>
      <c r="BL157" s="173">
        <v>833.33333333333337</v>
      </c>
      <c r="BM157" s="173">
        <v>750</v>
      </c>
      <c r="BN157" s="173">
        <v>625</v>
      </c>
      <c r="BO157" s="173">
        <v>833.33333333333337</v>
      </c>
      <c r="BP157" s="399"/>
      <c r="BR157" s="64" t="s">
        <v>192</v>
      </c>
      <c r="BS157" s="171" t="s">
        <v>455</v>
      </c>
      <c r="BT157" s="171" t="s">
        <v>455</v>
      </c>
      <c r="BU157" s="171" t="s">
        <v>455</v>
      </c>
      <c r="BV157" s="171" t="s">
        <v>455</v>
      </c>
      <c r="BW157" s="171" t="s">
        <v>455</v>
      </c>
      <c r="BX157" s="171" t="s">
        <v>455</v>
      </c>
      <c r="BY157" s="171" t="s">
        <v>455</v>
      </c>
      <c r="BZ157" s="171" t="s">
        <v>455</v>
      </c>
      <c r="CA157" s="171" t="s">
        <v>455</v>
      </c>
      <c r="CB157" s="399"/>
      <c r="CC157" s="171" t="s">
        <v>455</v>
      </c>
      <c r="CD157" s="399"/>
      <c r="CE157" s="172">
        <v>666.66666666666663</v>
      </c>
      <c r="CF157" s="399"/>
      <c r="CG157" s="171" t="s">
        <v>455</v>
      </c>
      <c r="CH157" s="178">
        <v>583.33333333333337</v>
      </c>
      <c r="CI157" s="173">
        <v>583.33333333333337</v>
      </c>
      <c r="CJ157" s="173">
        <v>666.66666666666697</v>
      </c>
      <c r="CK157" s="173">
        <v>333.33333333333331</v>
      </c>
      <c r="CL157" s="173">
        <v>333.33333333333331</v>
      </c>
      <c r="CM157" s="399"/>
      <c r="CO157" s="64" t="s">
        <v>192</v>
      </c>
      <c r="CP157" s="171" t="s">
        <v>455</v>
      </c>
      <c r="CQ157" s="171" t="s">
        <v>455</v>
      </c>
      <c r="CR157" s="171" t="s">
        <v>455</v>
      </c>
      <c r="CS157" s="171" t="s">
        <v>455</v>
      </c>
      <c r="CT157" s="171" t="s">
        <v>455</v>
      </c>
      <c r="CU157" s="171" t="s">
        <v>455</v>
      </c>
      <c r="CV157" s="171" t="s">
        <v>455</v>
      </c>
      <c r="CW157" s="171" t="s">
        <v>455</v>
      </c>
      <c r="CX157" s="171" t="s">
        <v>455</v>
      </c>
      <c r="CY157" s="399"/>
      <c r="CZ157" s="171" t="s">
        <v>455</v>
      </c>
      <c r="DA157" s="399"/>
      <c r="DB157" s="172">
        <v>2500</v>
      </c>
      <c r="DC157" s="399"/>
      <c r="DD157" s="171" t="s">
        <v>455</v>
      </c>
      <c r="DE157" s="178">
        <v>2000</v>
      </c>
      <c r="DF157" s="170">
        <v>1833.3333333333333</v>
      </c>
      <c r="DG157" s="173">
        <v>2000</v>
      </c>
      <c r="DH157" s="173">
        <v>1666.6666666666667</v>
      </c>
      <c r="DI157" s="170">
        <v>1666.6666666666667</v>
      </c>
      <c r="DJ157" s="399"/>
      <c r="DL157" s="64" t="s">
        <v>192</v>
      </c>
      <c r="DM157" s="171" t="s">
        <v>455</v>
      </c>
      <c r="DN157" s="171" t="s">
        <v>455</v>
      </c>
      <c r="DO157" s="171" t="s">
        <v>455</v>
      </c>
      <c r="DP157" s="171" t="s">
        <v>455</v>
      </c>
      <c r="DQ157" s="171" t="s">
        <v>455</v>
      </c>
      <c r="DR157" s="171" t="s">
        <v>455</v>
      </c>
      <c r="DS157" s="171" t="s">
        <v>455</v>
      </c>
      <c r="DT157" s="171" t="s">
        <v>455</v>
      </c>
      <c r="DU157" s="171" t="s">
        <v>455</v>
      </c>
      <c r="DV157" s="399"/>
      <c r="DW157" s="171" t="s">
        <v>455</v>
      </c>
      <c r="DX157" s="399"/>
      <c r="DY157" s="172">
        <v>625</v>
      </c>
      <c r="DZ157" s="399"/>
      <c r="EA157" s="171" t="s">
        <v>455</v>
      </c>
      <c r="EB157" s="178">
        <v>625</v>
      </c>
      <c r="EC157" s="170">
        <v>666.66666666666663</v>
      </c>
      <c r="ED157" s="173">
        <v>667</v>
      </c>
      <c r="EE157" s="173">
        <v>583.33333333333337</v>
      </c>
      <c r="EF157" s="173">
        <v>583.33333333333337</v>
      </c>
      <c r="EG157" s="399"/>
    </row>
    <row r="158" spans="1:137" x14ac:dyDescent="0.3">
      <c r="A158" s="64" t="s">
        <v>264</v>
      </c>
      <c r="B158" s="171" t="s">
        <v>455</v>
      </c>
      <c r="C158" s="171" t="s">
        <v>455</v>
      </c>
      <c r="D158" s="171" t="s">
        <v>455</v>
      </c>
      <c r="E158" s="171" t="s">
        <v>455</v>
      </c>
      <c r="F158" s="171" t="s">
        <v>455</v>
      </c>
      <c r="G158" s="171" t="s">
        <v>455</v>
      </c>
      <c r="H158" s="171" t="s">
        <v>455</v>
      </c>
      <c r="I158" s="185">
        <v>166.66666666666666</v>
      </c>
      <c r="J158" s="171" t="s">
        <v>455</v>
      </c>
      <c r="K158" s="399"/>
      <c r="L158" s="171" t="s">
        <v>455</v>
      </c>
      <c r="M158" s="399"/>
      <c r="N158" s="171" t="s">
        <v>455</v>
      </c>
      <c r="O158" s="399"/>
      <c r="P158" s="171" t="s">
        <v>455</v>
      </c>
      <c r="Q158" s="171" t="s">
        <v>455</v>
      </c>
      <c r="R158" s="169" t="s">
        <v>455</v>
      </c>
      <c r="S158" s="169" t="s">
        <v>455</v>
      </c>
      <c r="T158" s="169" t="s">
        <v>455</v>
      </c>
      <c r="U158" s="169" t="s">
        <v>455</v>
      </c>
      <c r="V158" s="399"/>
      <c r="X158" s="64" t="s">
        <v>264</v>
      </c>
      <c r="Y158" s="171" t="s">
        <v>455</v>
      </c>
      <c r="Z158" s="171" t="s">
        <v>455</v>
      </c>
      <c r="AA158" s="171" t="s">
        <v>455</v>
      </c>
      <c r="AB158" s="171" t="s">
        <v>455</v>
      </c>
      <c r="AC158" s="171" t="s">
        <v>455</v>
      </c>
      <c r="AD158" s="171" t="s">
        <v>455</v>
      </c>
      <c r="AE158" s="171" t="s">
        <v>455</v>
      </c>
      <c r="AF158" s="172">
        <v>333.33333333333331</v>
      </c>
      <c r="AG158" s="171" t="s">
        <v>455</v>
      </c>
      <c r="AH158" s="399"/>
      <c r="AI158" s="171" t="s">
        <v>455</v>
      </c>
      <c r="AJ158" s="399"/>
      <c r="AK158" s="171" t="s">
        <v>455</v>
      </c>
      <c r="AL158" s="399"/>
      <c r="AM158" s="171" t="s">
        <v>455</v>
      </c>
      <c r="AN158" s="169" t="s">
        <v>455</v>
      </c>
      <c r="AO158" s="169" t="s">
        <v>455</v>
      </c>
      <c r="AP158" s="169" t="s">
        <v>455</v>
      </c>
      <c r="AQ158" s="169" t="s">
        <v>455</v>
      </c>
      <c r="AR158" s="169" t="s">
        <v>455</v>
      </c>
      <c r="AS158" s="399"/>
      <c r="AU158" s="64" t="s">
        <v>264</v>
      </c>
      <c r="AV158" s="171" t="s">
        <v>455</v>
      </c>
      <c r="AW158" s="171" t="s">
        <v>455</v>
      </c>
      <c r="AX158" s="171" t="s">
        <v>455</v>
      </c>
      <c r="AY158" s="171" t="s">
        <v>455</v>
      </c>
      <c r="AZ158" s="171" t="s">
        <v>455</v>
      </c>
      <c r="BA158" s="171" t="s">
        <v>455</v>
      </c>
      <c r="BB158" s="171" t="s">
        <v>455</v>
      </c>
      <c r="BC158" s="172">
        <v>416.66666666666669</v>
      </c>
      <c r="BD158" s="171" t="s">
        <v>455</v>
      </c>
      <c r="BE158" s="399"/>
      <c r="BF158" s="171" t="s">
        <v>455</v>
      </c>
      <c r="BG158" s="399"/>
      <c r="BH158" s="171" t="s">
        <v>455</v>
      </c>
      <c r="BI158" s="399"/>
      <c r="BJ158" s="171" t="s">
        <v>455</v>
      </c>
      <c r="BK158" s="169" t="s">
        <v>455</v>
      </c>
      <c r="BL158" s="169" t="s">
        <v>455</v>
      </c>
      <c r="BM158" s="169" t="s">
        <v>455</v>
      </c>
      <c r="BN158" s="169" t="s">
        <v>455</v>
      </c>
      <c r="BO158" s="169" t="s">
        <v>455</v>
      </c>
      <c r="BP158" s="399"/>
      <c r="BR158" s="64" t="s">
        <v>264</v>
      </c>
      <c r="BS158" s="171" t="s">
        <v>455</v>
      </c>
      <c r="BT158" s="171" t="s">
        <v>455</v>
      </c>
      <c r="BU158" s="171" t="s">
        <v>455</v>
      </c>
      <c r="BV158" s="171" t="s">
        <v>455</v>
      </c>
      <c r="BW158" s="171" t="s">
        <v>455</v>
      </c>
      <c r="BX158" s="171" t="s">
        <v>455</v>
      </c>
      <c r="BY158" s="171" t="s">
        <v>455</v>
      </c>
      <c r="BZ158" s="172">
        <v>583.33333333333337</v>
      </c>
      <c r="CA158" s="171" t="s">
        <v>455</v>
      </c>
      <c r="CB158" s="399"/>
      <c r="CC158" s="171" t="s">
        <v>455</v>
      </c>
      <c r="CD158" s="399"/>
      <c r="CE158" s="171" t="s">
        <v>455</v>
      </c>
      <c r="CF158" s="399"/>
      <c r="CG158" s="171" t="s">
        <v>455</v>
      </c>
      <c r="CH158" s="169" t="s">
        <v>455</v>
      </c>
      <c r="CI158" s="169" t="s">
        <v>455</v>
      </c>
      <c r="CJ158" s="169" t="s">
        <v>455</v>
      </c>
      <c r="CK158" s="169" t="s">
        <v>455</v>
      </c>
      <c r="CL158" s="169" t="s">
        <v>455</v>
      </c>
      <c r="CM158" s="399"/>
      <c r="CO158" s="64" t="s">
        <v>264</v>
      </c>
      <c r="CP158" s="171" t="s">
        <v>455</v>
      </c>
      <c r="CQ158" s="171" t="s">
        <v>455</v>
      </c>
      <c r="CR158" s="171" t="s">
        <v>455</v>
      </c>
      <c r="CS158" s="171" t="s">
        <v>455</v>
      </c>
      <c r="CT158" s="171" t="s">
        <v>455</v>
      </c>
      <c r="CU158" s="171" t="s">
        <v>455</v>
      </c>
      <c r="CV158" s="171" t="s">
        <v>455</v>
      </c>
      <c r="CW158" s="185">
        <v>1979.1666666666667</v>
      </c>
      <c r="CX158" s="171" t="s">
        <v>455</v>
      </c>
      <c r="CY158" s="399"/>
      <c r="CZ158" s="171" t="s">
        <v>455</v>
      </c>
      <c r="DA158" s="399"/>
      <c r="DB158" s="171" t="s">
        <v>455</v>
      </c>
      <c r="DC158" s="399"/>
      <c r="DD158" s="171" t="s">
        <v>455</v>
      </c>
      <c r="DE158" s="169" t="s">
        <v>455</v>
      </c>
      <c r="DF158" s="169" t="s">
        <v>455</v>
      </c>
      <c r="DG158" s="169" t="s">
        <v>455</v>
      </c>
      <c r="DH158" s="169" t="s">
        <v>455</v>
      </c>
      <c r="DI158" s="169" t="s">
        <v>455</v>
      </c>
      <c r="DJ158" s="399"/>
      <c r="DL158" s="64" t="s">
        <v>264</v>
      </c>
      <c r="DM158" s="171" t="s">
        <v>455</v>
      </c>
      <c r="DN158" s="171" t="s">
        <v>455</v>
      </c>
      <c r="DO158" s="171" t="s">
        <v>455</v>
      </c>
      <c r="DP158" s="171" t="s">
        <v>455</v>
      </c>
      <c r="DQ158" s="171" t="s">
        <v>455</v>
      </c>
      <c r="DR158" s="171" t="s">
        <v>455</v>
      </c>
      <c r="DS158" s="171" t="s">
        <v>455</v>
      </c>
      <c r="DT158" s="185">
        <v>583.33333333333337</v>
      </c>
      <c r="DU158" s="171" t="s">
        <v>455</v>
      </c>
      <c r="DV158" s="399"/>
      <c r="DW158" s="171" t="s">
        <v>455</v>
      </c>
      <c r="DX158" s="399"/>
      <c r="DY158" s="171" t="s">
        <v>455</v>
      </c>
      <c r="DZ158" s="399"/>
      <c r="EA158" s="171" t="s">
        <v>455</v>
      </c>
      <c r="EB158" s="169" t="s">
        <v>455</v>
      </c>
      <c r="EC158" s="169" t="s">
        <v>455</v>
      </c>
      <c r="ED158" s="169" t="s">
        <v>455</v>
      </c>
      <c r="EE158" s="169" t="s">
        <v>455</v>
      </c>
      <c r="EF158" s="169" t="s">
        <v>455</v>
      </c>
      <c r="EG158" s="399"/>
    </row>
    <row r="159" spans="1:137" x14ac:dyDescent="0.3">
      <c r="A159" s="65" t="s">
        <v>456</v>
      </c>
      <c r="B159" s="62">
        <v>83.333333333333329</v>
      </c>
      <c r="C159" s="177">
        <v>250</v>
      </c>
      <c r="D159" s="177">
        <v>41.666666666666664</v>
      </c>
      <c r="E159" s="171" t="s">
        <v>455</v>
      </c>
      <c r="F159" s="171" t="s">
        <v>455</v>
      </c>
      <c r="G159" s="171" t="s">
        <v>455</v>
      </c>
      <c r="H159" s="274">
        <v>83.333333333333329</v>
      </c>
      <c r="I159" s="171" t="s">
        <v>455</v>
      </c>
      <c r="J159" s="178">
        <v>50</v>
      </c>
      <c r="K159" s="399"/>
      <c r="L159" s="171" t="s">
        <v>455</v>
      </c>
      <c r="M159" s="399"/>
      <c r="N159" s="171" t="s">
        <v>455</v>
      </c>
      <c r="O159" s="399"/>
      <c r="P159" s="171" t="s">
        <v>455</v>
      </c>
      <c r="Q159" s="171" t="s">
        <v>455</v>
      </c>
      <c r="R159" s="169" t="s">
        <v>455</v>
      </c>
      <c r="S159" s="173">
        <v>208.33333333333334</v>
      </c>
      <c r="T159" s="169" t="s">
        <v>455</v>
      </c>
      <c r="U159" s="169" t="s">
        <v>455</v>
      </c>
      <c r="V159" s="399"/>
      <c r="X159" s="65" t="s">
        <v>456</v>
      </c>
      <c r="Y159" s="62">
        <v>500</v>
      </c>
      <c r="Z159" s="177">
        <v>416.66666666666669</v>
      </c>
      <c r="AA159" s="177">
        <v>500</v>
      </c>
      <c r="AB159" s="171" t="s">
        <v>455</v>
      </c>
      <c r="AC159" s="171" t="s">
        <v>455</v>
      </c>
      <c r="AD159" s="171" t="s">
        <v>455</v>
      </c>
      <c r="AE159" s="35">
        <v>500</v>
      </c>
      <c r="AF159" s="171" t="s">
        <v>455</v>
      </c>
      <c r="AG159" s="178">
        <v>583.33333333333337</v>
      </c>
      <c r="AH159" s="399"/>
      <c r="AI159" s="171" t="s">
        <v>455</v>
      </c>
      <c r="AJ159" s="399"/>
      <c r="AK159" s="171" t="s">
        <v>455</v>
      </c>
      <c r="AL159" s="399"/>
      <c r="AM159" s="171" t="s">
        <v>455</v>
      </c>
      <c r="AN159" s="169" t="s">
        <v>455</v>
      </c>
      <c r="AO159" s="170">
        <v>258.33333333333331</v>
      </c>
      <c r="AP159" s="173">
        <v>458.33333333333297</v>
      </c>
      <c r="AQ159" s="169" t="s">
        <v>455</v>
      </c>
      <c r="AR159" s="169" t="s">
        <v>455</v>
      </c>
      <c r="AS159" s="399"/>
      <c r="AU159" s="65" t="s">
        <v>456</v>
      </c>
      <c r="AV159" s="62">
        <v>520.83333333333337</v>
      </c>
      <c r="AW159" s="177">
        <v>750</v>
      </c>
      <c r="AX159" s="177">
        <v>583.33333333333337</v>
      </c>
      <c r="AY159" s="171" t="s">
        <v>455</v>
      </c>
      <c r="AZ159" s="171" t="s">
        <v>455</v>
      </c>
      <c r="BA159" s="171" t="s">
        <v>455</v>
      </c>
      <c r="BB159" s="35">
        <v>583.33333333333337</v>
      </c>
      <c r="BC159" s="171" t="s">
        <v>455</v>
      </c>
      <c r="BD159" s="178">
        <v>1208.3333333333333</v>
      </c>
      <c r="BE159" s="399"/>
      <c r="BF159" s="171" t="s">
        <v>455</v>
      </c>
      <c r="BG159" s="399"/>
      <c r="BH159" s="171" t="s">
        <v>455</v>
      </c>
      <c r="BI159" s="399"/>
      <c r="BJ159" s="171" t="s">
        <v>455</v>
      </c>
      <c r="BK159" s="169" t="s">
        <v>455</v>
      </c>
      <c r="BL159" s="173">
        <v>1250</v>
      </c>
      <c r="BM159" s="170">
        <v>500</v>
      </c>
      <c r="BN159" s="169" t="s">
        <v>455</v>
      </c>
      <c r="BO159" s="169" t="s">
        <v>455</v>
      </c>
      <c r="BP159" s="399"/>
      <c r="BR159" s="65" t="s">
        <v>456</v>
      </c>
      <c r="BS159" s="63">
        <v>500</v>
      </c>
      <c r="BT159" s="173">
        <v>416.66666666666669</v>
      </c>
      <c r="BU159" s="173">
        <v>500</v>
      </c>
      <c r="BV159" s="171" t="s">
        <v>455</v>
      </c>
      <c r="BW159" s="171" t="s">
        <v>455</v>
      </c>
      <c r="BX159" s="171" t="s">
        <v>455</v>
      </c>
      <c r="BY159" s="274">
        <v>750</v>
      </c>
      <c r="BZ159" s="171" t="s">
        <v>455</v>
      </c>
      <c r="CA159" s="178">
        <v>500</v>
      </c>
      <c r="CB159" s="399"/>
      <c r="CC159" s="171" t="s">
        <v>455</v>
      </c>
      <c r="CD159" s="399"/>
      <c r="CE159" s="171" t="s">
        <v>455</v>
      </c>
      <c r="CF159" s="399"/>
      <c r="CG159" s="171" t="s">
        <v>455</v>
      </c>
      <c r="CH159" s="169" t="s">
        <v>455</v>
      </c>
      <c r="CI159" s="170">
        <v>541.66666666666663</v>
      </c>
      <c r="CJ159" s="173">
        <v>666.66666666666697</v>
      </c>
      <c r="CK159" s="169" t="s">
        <v>455</v>
      </c>
      <c r="CL159" s="169" t="s">
        <v>455</v>
      </c>
      <c r="CM159" s="399"/>
      <c r="CO159" s="65" t="s">
        <v>456</v>
      </c>
      <c r="CP159" s="63">
        <v>1041.6666666666667</v>
      </c>
      <c r="CQ159" s="173">
        <v>833.33333333333337</v>
      </c>
      <c r="CR159" s="173">
        <v>833.33333333333337</v>
      </c>
      <c r="CS159" s="171" t="s">
        <v>455</v>
      </c>
      <c r="CT159" s="171" t="s">
        <v>455</v>
      </c>
      <c r="CU159" s="171" t="s">
        <v>455</v>
      </c>
      <c r="CV159" s="35">
        <v>958.33333333333337</v>
      </c>
      <c r="CW159" s="171" t="s">
        <v>455</v>
      </c>
      <c r="CX159" s="185">
        <v>1666.6666666666667</v>
      </c>
      <c r="CY159" s="399"/>
      <c r="CZ159" s="171" t="s">
        <v>455</v>
      </c>
      <c r="DA159" s="399"/>
      <c r="DB159" s="171" t="s">
        <v>455</v>
      </c>
      <c r="DC159" s="399"/>
      <c r="DD159" s="171" t="s">
        <v>455</v>
      </c>
      <c r="DE159" s="169" t="s">
        <v>455</v>
      </c>
      <c r="DF159" s="170">
        <v>1833.3333333333333</v>
      </c>
      <c r="DG159" s="170">
        <v>2000</v>
      </c>
      <c r="DH159" s="169" t="s">
        <v>455</v>
      </c>
      <c r="DI159" s="169" t="s">
        <v>455</v>
      </c>
      <c r="DJ159" s="399"/>
      <c r="DL159" s="65" t="s">
        <v>456</v>
      </c>
      <c r="DM159" s="63">
        <v>958.33333333333337</v>
      </c>
      <c r="DN159" s="179">
        <v>750</v>
      </c>
      <c r="DO159" s="177">
        <v>833.33333333333337</v>
      </c>
      <c r="DP159" s="171" t="s">
        <v>455</v>
      </c>
      <c r="DQ159" s="171" t="s">
        <v>455</v>
      </c>
      <c r="DR159" s="171" t="s">
        <v>455</v>
      </c>
      <c r="DS159" s="35">
        <v>1250</v>
      </c>
      <c r="DT159" s="171" t="s">
        <v>455</v>
      </c>
      <c r="DU159" s="185">
        <v>625</v>
      </c>
      <c r="DV159" s="399"/>
      <c r="DW159" s="171" t="s">
        <v>455</v>
      </c>
      <c r="DX159" s="399"/>
      <c r="DY159" s="171" t="s">
        <v>455</v>
      </c>
      <c r="DZ159" s="399"/>
      <c r="EA159" s="171" t="s">
        <v>455</v>
      </c>
      <c r="EB159" s="169" t="s">
        <v>455</v>
      </c>
      <c r="EC159" s="170">
        <v>666.66666666666663</v>
      </c>
      <c r="ED159" s="173">
        <v>792</v>
      </c>
      <c r="EE159" s="169" t="s">
        <v>455</v>
      </c>
      <c r="EF159" s="169" t="s">
        <v>455</v>
      </c>
      <c r="EG159" s="399"/>
    </row>
    <row r="160" spans="1:137" x14ac:dyDescent="0.3">
      <c r="A160" s="65" t="s">
        <v>267</v>
      </c>
      <c r="B160" s="62"/>
      <c r="C160" s="177"/>
      <c r="D160" s="177"/>
      <c r="E160" s="171"/>
      <c r="F160" s="171"/>
      <c r="G160" s="171"/>
      <c r="H160" s="274"/>
      <c r="I160" s="171"/>
      <c r="J160" s="178"/>
      <c r="K160" s="399"/>
      <c r="L160" s="171"/>
      <c r="M160" s="399"/>
      <c r="N160" s="171"/>
      <c r="O160" s="399"/>
      <c r="P160" s="171"/>
      <c r="Q160" s="171"/>
      <c r="R160" s="169"/>
      <c r="S160" s="173"/>
      <c r="T160" s="170">
        <v>166.66666666666666</v>
      </c>
      <c r="U160" s="169" t="s">
        <v>455</v>
      </c>
      <c r="V160" s="399"/>
      <c r="X160" s="65" t="s">
        <v>267</v>
      </c>
      <c r="Y160" s="169" t="s">
        <v>455</v>
      </c>
      <c r="Z160" s="169" t="s">
        <v>455</v>
      </c>
      <c r="AA160" s="169" t="s">
        <v>455</v>
      </c>
      <c r="AB160" s="169" t="s">
        <v>455</v>
      </c>
      <c r="AC160" s="169" t="s">
        <v>455</v>
      </c>
      <c r="AD160" s="169" t="s">
        <v>455</v>
      </c>
      <c r="AE160" s="169" t="s">
        <v>455</v>
      </c>
      <c r="AF160" s="169" t="s">
        <v>455</v>
      </c>
      <c r="AG160" s="169" t="s">
        <v>455</v>
      </c>
      <c r="AH160" s="399"/>
      <c r="AI160" s="169" t="s">
        <v>455</v>
      </c>
      <c r="AJ160" s="399"/>
      <c r="AK160" s="169" t="s">
        <v>455</v>
      </c>
      <c r="AL160" s="399"/>
      <c r="AM160" s="169" t="s">
        <v>455</v>
      </c>
      <c r="AN160" s="169" t="s">
        <v>455</v>
      </c>
      <c r="AO160" s="169" t="s">
        <v>455</v>
      </c>
      <c r="AP160" s="169" t="s">
        <v>455</v>
      </c>
      <c r="AQ160" s="173">
        <v>291.66666666666669</v>
      </c>
      <c r="AR160" s="169" t="s">
        <v>455</v>
      </c>
      <c r="AS160" s="399"/>
      <c r="AU160" s="65" t="s">
        <v>267</v>
      </c>
      <c r="AV160" s="169" t="s">
        <v>455</v>
      </c>
      <c r="AW160" s="169" t="s">
        <v>455</v>
      </c>
      <c r="AX160" s="169" t="s">
        <v>455</v>
      </c>
      <c r="AY160" s="169" t="s">
        <v>455</v>
      </c>
      <c r="AZ160" s="169" t="s">
        <v>455</v>
      </c>
      <c r="BA160" s="169" t="s">
        <v>455</v>
      </c>
      <c r="BB160" s="169" t="s">
        <v>455</v>
      </c>
      <c r="BC160" s="169" t="s">
        <v>455</v>
      </c>
      <c r="BD160" s="169" t="s">
        <v>455</v>
      </c>
      <c r="BE160" s="399"/>
      <c r="BF160" s="169" t="s">
        <v>455</v>
      </c>
      <c r="BG160" s="399"/>
      <c r="BH160" s="169" t="s">
        <v>455</v>
      </c>
      <c r="BI160" s="399"/>
      <c r="BJ160" s="169" t="s">
        <v>455</v>
      </c>
      <c r="BK160" s="169" t="s">
        <v>455</v>
      </c>
      <c r="BL160" s="169" t="s">
        <v>455</v>
      </c>
      <c r="BM160" s="169" t="s">
        <v>455</v>
      </c>
      <c r="BN160" s="173">
        <v>625</v>
      </c>
      <c r="BO160" s="169" t="s">
        <v>455</v>
      </c>
      <c r="BP160" s="399"/>
      <c r="BR160" s="65" t="s">
        <v>267</v>
      </c>
      <c r="BS160" s="171" t="s">
        <v>455</v>
      </c>
      <c r="BT160" s="171" t="s">
        <v>455</v>
      </c>
      <c r="BU160" s="171" t="s">
        <v>455</v>
      </c>
      <c r="BV160" s="171" t="s">
        <v>455</v>
      </c>
      <c r="BW160" s="171" t="s">
        <v>455</v>
      </c>
      <c r="BX160" s="171" t="s">
        <v>455</v>
      </c>
      <c r="BY160" s="171" t="s">
        <v>455</v>
      </c>
      <c r="BZ160" s="171" t="s">
        <v>455</v>
      </c>
      <c r="CA160" s="171" t="s">
        <v>455</v>
      </c>
      <c r="CB160" s="399"/>
      <c r="CC160" s="171" t="s">
        <v>455</v>
      </c>
      <c r="CD160" s="399"/>
      <c r="CE160" s="171" t="s">
        <v>455</v>
      </c>
      <c r="CF160" s="399"/>
      <c r="CG160" s="171" t="s">
        <v>455</v>
      </c>
      <c r="CH160" s="171" t="s">
        <v>455</v>
      </c>
      <c r="CI160" s="171" t="s">
        <v>455</v>
      </c>
      <c r="CJ160" s="171" t="s">
        <v>455</v>
      </c>
      <c r="CK160" s="173">
        <v>562.5</v>
      </c>
      <c r="CL160" s="169" t="s">
        <v>455</v>
      </c>
      <c r="CM160" s="399"/>
      <c r="CO160" s="65" t="s">
        <v>267</v>
      </c>
      <c r="CP160" s="171" t="s">
        <v>455</v>
      </c>
      <c r="CQ160" s="171" t="s">
        <v>455</v>
      </c>
      <c r="CR160" s="171" t="s">
        <v>455</v>
      </c>
      <c r="CS160" s="171" t="s">
        <v>455</v>
      </c>
      <c r="CT160" s="171" t="s">
        <v>455</v>
      </c>
      <c r="CU160" s="171" t="s">
        <v>455</v>
      </c>
      <c r="CV160" s="171" t="s">
        <v>455</v>
      </c>
      <c r="CW160" s="171" t="s">
        <v>455</v>
      </c>
      <c r="CX160" s="171" t="s">
        <v>455</v>
      </c>
      <c r="CY160" s="399"/>
      <c r="CZ160" s="171" t="s">
        <v>455</v>
      </c>
      <c r="DA160" s="399"/>
      <c r="DB160" s="171" t="s">
        <v>455</v>
      </c>
      <c r="DC160" s="399"/>
      <c r="DD160" s="171" t="s">
        <v>455</v>
      </c>
      <c r="DE160" s="171" t="s">
        <v>455</v>
      </c>
      <c r="DF160" s="171" t="s">
        <v>455</v>
      </c>
      <c r="DG160" s="171" t="s">
        <v>455</v>
      </c>
      <c r="DH160" s="173">
        <v>1666.6666666666667</v>
      </c>
      <c r="DI160" s="169" t="s">
        <v>455</v>
      </c>
      <c r="DJ160" s="399"/>
      <c r="DL160" s="65" t="s">
        <v>267</v>
      </c>
      <c r="DM160" s="171" t="s">
        <v>455</v>
      </c>
      <c r="DN160" s="171" t="s">
        <v>455</v>
      </c>
      <c r="DO160" s="171" t="s">
        <v>455</v>
      </c>
      <c r="DP160" s="171" t="s">
        <v>455</v>
      </c>
      <c r="DQ160" s="171" t="s">
        <v>455</v>
      </c>
      <c r="DR160" s="171" t="s">
        <v>455</v>
      </c>
      <c r="DS160" s="171" t="s">
        <v>455</v>
      </c>
      <c r="DT160" s="171" t="s">
        <v>455</v>
      </c>
      <c r="DU160" s="171" t="s">
        <v>455</v>
      </c>
      <c r="DV160" s="399"/>
      <c r="DW160" s="171" t="s">
        <v>455</v>
      </c>
      <c r="DX160" s="399"/>
      <c r="DY160" s="171" t="s">
        <v>455</v>
      </c>
      <c r="DZ160" s="399"/>
      <c r="EA160" s="171" t="s">
        <v>455</v>
      </c>
      <c r="EB160" s="171" t="s">
        <v>455</v>
      </c>
      <c r="EC160" s="171" t="s">
        <v>455</v>
      </c>
      <c r="ED160" s="171" t="s">
        <v>455</v>
      </c>
      <c r="EE160" s="173">
        <v>583.33333333333337</v>
      </c>
      <c r="EF160" s="169" t="s">
        <v>455</v>
      </c>
      <c r="EG160" s="399"/>
    </row>
    <row r="161" spans="1:137" x14ac:dyDescent="0.3">
      <c r="A161" s="64" t="s">
        <v>86</v>
      </c>
      <c r="B161" s="62">
        <v>166.66666666666666</v>
      </c>
      <c r="C161" s="177">
        <v>166.66666666666666</v>
      </c>
      <c r="D161" s="177">
        <v>166.66666666666666</v>
      </c>
      <c r="E161" s="177">
        <v>166.66666666666666</v>
      </c>
      <c r="F161" s="171" t="s">
        <v>455</v>
      </c>
      <c r="G161" s="171" t="s">
        <v>455</v>
      </c>
      <c r="H161" s="171" t="s">
        <v>455</v>
      </c>
      <c r="I161" s="171" t="s">
        <v>455</v>
      </c>
      <c r="J161" s="171" t="s">
        <v>455</v>
      </c>
      <c r="K161" s="399"/>
      <c r="L161" s="171" t="s">
        <v>455</v>
      </c>
      <c r="M161" s="399"/>
      <c r="N161" s="171" t="s">
        <v>455</v>
      </c>
      <c r="O161" s="399"/>
      <c r="P161" s="171" t="s">
        <v>455</v>
      </c>
      <c r="Q161" s="171" t="s">
        <v>455</v>
      </c>
      <c r="R161" s="169" t="s">
        <v>455</v>
      </c>
      <c r="S161" s="173">
        <v>458.33333333333331</v>
      </c>
      <c r="T161" s="169" t="s">
        <v>455</v>
      </c>
      <c r="U161" s="55">
        <v>300</v>
      </c>
      <c r="V161" s="399"/>
      <c r="X161" s="64" t="s">
        <v>86</v>
      </c>
      <c r="Y161" s="62">
        <v>333.33333333333331</v>
      </c>
      <c r="Z161" s="177">
        <v>333.33333333333331</v>
      </c>
      <c r="AA161" s="177">
        <v>333.33333333333331</v>
      </c>
      <c r="AB161" s="177">
        <v>333.33333333333331</v>
      </c>
      <c r="AC161" s="171" t="s">
        <v>455</v>
      </c>
      <c r="AD161" s="171" t="s">
        <v>455</v>
      </c>
      <c r="AE161" s="171" t="s">
        <v>455</v>
      </c>
      <c r="AF161" s="171" t="s">
        <v>455</v>
      </c>
      <c r="AG161" s="171" t="s">
        <v>455</v>
      </c>
      <c r="AH161" s="399"/>
      <c r="AI161" s="171" t="s">
        <v>455</v>
      </c>
      <c r="AJ161" s="399"/>
      <c r="AK161" s="171" t="s">
        <v>455</v>
      </c>
      <c r="AL161" s="399"/>
      <c r="AM161" s="171" t="s">
        <v>455</v>
      </c>
      <c r="AN161" s="169" t="s">
        <v>455</v>
      </c>
      <c r="AO161" s="173">
        <v>333.33333333333331</v>
      </c>
      <c r="AP161" s="173">
        <v>333.33333333333297</v>
      </c>
      <c r="AQ161" s="169" t="s">
        <v>455</v>
      </c>
      <c r="AR161" s="55">
        <v>333.33333333333331</v>
      </c>
      <c r="AS161" s="399"/>
      <c r="AU161" s="64" t="s">
        <v>86</v>
      </c>
      <c r="AV161" s="62">
        <v>1166.6666666666667</v>
      </c>
      <c r="AW161" s="177">
        <v>333.33333333333331</v>
      </c>
      <c r="AX161" s="177">
        <v>416.66666666666669</v>
      </c>
      <c r="AY161" s="177">
        <v>500</v>
      </c>
      <c r="AZ161" s="171" t="s">
        <v>455</v>
      </c>
      <c r="BA161" s="171" t="s">
        <v>455</v>
      </c>
      <c r="BB161" s="171" t="s">
        <v>455</v>
      </c>
      <c r="BC161" s="171" t="s">
        <v>455</v>
      </c>
      <c r="BD161" s="171" t="s">
        <v>455</v>
      </c>
      <c r="BE161" s="399"/>
      <c r="BF161" s="171" t="s">
        <v>455</v>
      </c>
      <c r="BG161" s="399"/>
      <c r="BH161" s="171" t="s">
        <v>455</v>
      </c>
      <c r="BI161" s="399"/>
      <c r="BJ161" s="171" t="s">
        <v>455</v>
      </c>
      <c r="BK161" s="169" t="s">
        <v>455</v>
      </c>
      <c r="BL161" s="173">
        <v>483.33333333333331</v>
      </c>
      <c r="BM161" s="173">
        <v>500</v>
      </c>
      <c r="BN161" s="169" t="s">
        <v>455</v>
      </c>
      <c r="BO161" s="173">
        <v>500</v>
      </c>
      <c r="BP161" s="399"/>
      <c r="BR161" s="64" t="s">
        <v>86</v>
      </c>
      <c r="BS161" s="62">
        <v>333.33333333333331</v>
      </c>
      <c r="BT161" s="173">
        <v>500</v>
      </c>
      <c r="BU161" s="173">
        <v>500</v>
      </c>
      <c r="BV161" s="173">
        <v>500</v>
      </c>
      <c r="BW161" s="171" t="s">
        <v>455</v>
      </c>
      <c r="BX161" s="171" t="s">
        <v>455</v>
      </c>
      <c r="BY161" s="171" t="s">
        <v>455</v>
      </c>
      <c r="BZ161" s="171" t="s">
        <v>455</v>
      </c>
      <c r="CA161" s="171" t="s">
        <v>455</v>
      </c>
      <c r="CB161" s="399"/>
      <c r="CC161" s="171" t="s">
        <v>455</v>
      </c>
      <c r="CD161" s="399"/>
      <c r="CE161" s="171" t="s">
        <v>455</v>
      </c>
      <c r="CF161" s="399"/>
      <c r="CG161" s="171" t="s">
        <v>455</v>
      </c>
      <c r="CH161" s="169" t="s">
        <v>455</v>
      </c>
      <c r="CI161" s="173">
        <v>441.66666666666669</v>
      </c>
      <c r="CJ161" s="173">
        <v>458.33333333333297</v>
      </c>
      <c r="CK161" s="169" t="s">
        <v>455</v>
      </c>
      <c r="CL161" s="173">
        <v>500</v>
      </c>
      <c r="CM161" s="399"/>
      <c r="CO161" s="64" t="s">
        <v>86</v>
      </c>
      <c r="CP161" s="62">
        <v>833.33333333333337</v>
      </c>
      <c r="CQ161" s="173">
        <v>833.33333333333337</v>
      </c>
      <c r="CR161" s="173">
        <v>833.33333333333337</v>
      </c>
      <c r="CS161" s="173">
        <v>833.33333333333337</v>
      </c>
      <c r="CT161" s="171" t="s">
        <v>455</v>
      </c>
      <c r="CU161" s="171" t="s">
        <v>455</v>
      </c>
      <c r="CV161" s="171" t="s">
        <v>455</v>
      </c>
      <c r="CW161" s="171" t="s">
        <v>455</v>
      </c>
      <c r="CX161" s="171" t="s">
        <v>455</v>
      </c>
      <c r="CY161" s="399"/>
      <c r="CZ161" s="171" t="s">
        <v>455</v>
      </c>
      <c r="DA161" s="399"/>
      <c r="DB161" s="171" t="s">
        <v>455</v>
      </c>
      <c r="DC161" s="399"/>
      <c r="DD161" s="171" t="s">
        <v>455</v>
      </c>
      <c r="DE161" s="169" t="s">
        <v>455</v>
      </c>
      <c r="DF161" s="173">
        <v>1375</v>
      </c>
      <c r="DG161" s="173">
        <v>1333.3333333333301</v>
      </c>
      <c r="DH161" s="169" t="s">
        <v>455</v>
      </c>
      <c r="DI161" s="173">
        <v>1333.3333333333333</v>
      </c>
      <c r="DJ161" s="399"/>
      <c r="DL161" s="64" t="s">
        <v>86</v>
      </c>
      <c r="DM161" s="62">
        <v>2333.3333333333335</v>
      </c>
      <c r="DN161" s="177">
        <v>583.33333333333337</v>
      </c>
      <c r="DO161" s="177">
        <v>583.33333333333337</v>
      </c>
      <c r="DP161" s="179">
        <v>583.33333333333337</v>
      </c>
      <c r="DQ161" s="171" t="s">
        <v>455</v>
      </c>
      <c r="DR161" s="171" t="s">
        <v>455</v>
      </c>
      <c r="DS161" s="171" t="s">
        <v>455</v>
      </c>
      <c r="DT161" s="171" t="s">
        <v>455</v>
      </c>
      <c r="DU161" s="171" t="s">
        <v>455</v>
      </c>
      <c r="DV161" s="399"/>
      <c r="DW161" s="171" t="s">
        <v>455</v>
      </c>
      <c r="DX161" s="399"/>
      <c r="DY161" s="171" t="s">
        <v>455</v>
      </c>
      <c r="DZ161" s="399"/>
      <c r="EA161" s="171" t="s">
        <v>455</v>
      </c>
      <c r="EB161" s="169" t="s">
        <v>455</v>
      </c>
      <c r="EC161" s="173">
        <v>666.66666666666663</v>
      </c>
      <c r="ED161" s="173">
        <v>667</v>
      </c>
      <c r="EE161" s="169" t="s">
        <v>455</v>
      </c>
      <c r="EF161" s="170">
        <v>666.66666666666663</v>
      </c>
      <c r="EG161" s="399"/>
    </row>
    <row r="162" spans="1:137" x14ac:dyDescent="0.3">
      <c r="A162" s="64" t="s">
        <v>37</v>
      </c>
      <c r="B162" s="62">
        <v>333.33333333333331</v>
      </c>
      <c r="C162" s="177">
        <v>166.66666666666666</v>
      </c>
      <c r="D162" s="171" t="s">
        <v>455</v>
      </c>
      <c r="E162" s="177">
        <v>166.66666666666666</v>
      </c>
      <c r="F162" s="171" t="s">
        <v>455</v>
      </c>
      <c r="G162" s="57">
        <v>208.33333333333334</v>
      </c>
      <c r="H162" s="274">
        <v>166.66666666666666</v>
      </c>
      <c r="I162" s="76">
        <v>166.66666666666666</v>
      </c>
      <c r="J162" s="171" t="s">
        <v>455</v>
      </c>
      <c r="K162" s="399"/>
      <c r="L162" s="178">
        <v>166.66666666666666</v>
      </c>
      <c r="M162" s="399"/>
      <c r="N162" s="171" t="s">
        <v>455</v>
      </c>
      <c r="O162" s="399"/>
      <c r="P162" s="171" t="s">
        <v>455</v>
      </c>
      <c r="Q162" s="171" t="s">
        <v>455</v>
      </c>
      <c r="R162" s="178">
        <v>333.33333333333331</v>
      </c>
      <c r="S162" s="173">
        <v>208.33333333333334</v>
      </c>
      <c r="T162" s="169" t="s">
        <v>455</v>
      </c>
      <c r="U162" s="169" t="s">
        <v>455</v>
      </c>
      <c r="V162" s="399"/>
      <c r="X162" s="64" t="s">
        <v>37</v>
      </c>
      <c r="Y162" s="62">
        <v>225</v>
      </c>
      <c r="Z162" s="177">
        <v>166.66666666666666</v>
      </c>
      <c r="AA162" s="171" t="s">
        <v>455</v>
      </c>
      <c r="AB162" s="177">
        <v>166.66666666666666</v>
      </c>
      <c r="AC162" s="171" t="s">
        <v>455</v>
      </c>
      <c r="AD162" s="57">
        <v>250</v>
      </c>
      <c r="AE162" s="58">
        <v>166.66666666666666</v>
      </c>
      <c r="AF162" s="59">
        <v>166.66666666666666</v>
      </c>
      <c r="AG162" s="171" t="s">
        <v>455</v>
      </c>
      <c r="AH162" s="399"/>
      <c r="AI162" s="178">
        <v>166.66666666666666</v>
      </c>
      <c r="AJ162" s="399"/>
      <c r="AK162" s="171" t="s">
        <v>455</v>
      </c>
      <c r="AL162" s="399"/>
      <c r="AM162" s="171" t="s">
        <v>455</v>
      </c>
      <c r="AN162" s="178">
        <v>333.33333333333331</v>
      </c>
      <c r="AO162" s="170">
        <v>258.33333333333331</v>
      </c>
      <c r="AP162" s="169" t="s">
        <v>455</v>
      </c>
      <c r="AQ162" s="169" t="s">
        <v>455</v>
      </c>
      <c r="AR162" s="169" t="s">
        <v>455</v>
      </c>
      <c r="AS162" s="399"/>
      <c r="AU162" s="64" t="s">
        <v>37</v>
      </c>
      <c r="AV162" s="62">
        <v>625</v>
      </c>
      <c r="AW162" s="177">
        <v>500</v>
      </c>
      <c r="AX162" s="171" t="s">
        <v>455</v>
      </c>
      <c r="AY162" s="177">
        <v>750</v>
      </c>
      <c r="AZ162" s="171" t="s">
        <v>455</v>
      </c>
      <c r="BA162" s="58">
        <v>750</v>
      </c>
      <c r="BB162" s="35">
        <v>416.66666666666669</v>
      </c>
      <c r="BC162" s="59">
        <v>500</v>
      </c>
      <c r="BD162" s="171" t="s">
        <v>455</v>
      </c>
      <c r="BE162" s="399"/>
      <c r="BF162" s="178">
        <v>1083.3333333333333</v>
      </c>
      <c r="BG162" s="399"/>
      <c r="BH162" s="171" t="s">
        <v>455</v>
      </c>
      <c r="BI162" s="399"/>
      <c r="BJ162" s="171" t="s">
        <v>455</v>
      </c>
      <c r="BK162" s="173">
        <v>1125</v>
      </c>
      <c r="BL162" s="173">
        <v>625</v>
      </c>
      <c r="BM162" s="169" t="s">
        <v>455</v>
      </c>
      <c r="BN162" s="169" t="s">
        <v>455</v>
      </c>
      <c r="BO162" s="169" t="s">
        <v>455</v>
      </c>
      <c r="BP162" s="399"/>
      <c r="BR162" s="64" t="s">
        <v>37</v>
      </c>
      <c r="BS162" s="62">
        <v>583.33333333333337</v>
      </c>
      <c r="BT162" s="173">
        <v>583.33333333333337</v>
      </c>
      <c r="BU162" s="171" t="s">
        <v>455</v>
      </c>
      <c r="BV162" s="173">
        <v>500</v>
      </c>
      <c r="BW162" s="171" t="s">
        <v>455</v>
      </c>
      <c r="BX162" s="58">
        <v>500</v>
      </c>
      <c r="BY162" s="35">
        <v>416.66666666666669</v>
      </c>
      <c r="BZ162" s="59">
        <v>416.66666666666669</v>
      </c>
      <c r="CA162" s="171" t="s">
        <v>455</v>
      </c>
      <c r="CB162" s="399"/>
      <c r="CC162" s="178">
        <v>416.66666666666669</v>
      </c>
      <c r="CD162" s="399"/>
      <c r="CE162" s="171" t="s">
        <v>455</v>
      </c>
      <c r="CF162" s="399"/>
      <c r="CG162" s="171" t="s">
        <v>455</v>
      </c>
      <c r="CH162" s="178">
        <v>750</v>
      </c>
      <c r="CI162" s="173">
        <v>666.66666666666663</v>
      </c>
      <c r="CJ162" s="169" t="s">
        <v>455</v>
      </c>
      <c r="CK162" s="169" t="s">
        <v>455</v>
      </c>
      <c r="CL162" s="169" t="s">
        <v>455</v>
      </c>
      <c r="CM162" s="399"/>
      <c r="CO162" s="64" t="s">
        <v>37</v>
      </c>
      <c r="CP162" s="62">
        <v>1500</v>
      </c>
      <c r="CQ162" s="173">
        <v>1166.6666666666667</v>
      </c>
      <c r="CR162" s="171" t="s">
        <v>455</v>
      </c>
      <c r="CS162" s="173">
        <v>1583.3333333333333</v>
      </c>
      <c r="CT162" s="171" t="s">
        <v>455</v>
      </c>
      <c r="CU162" s="57">
        <v>854.16666666666663</v>
      </c>
      <c r="CV162" s="35">
        <v>1250</v>
      </c>
      <c r="CW162" s="76">
        <v>1979.1666666666667</v>
      </c>
      <c r="CX162" s="171" t="s">
        <v>455</v>
      </c>
      <c r="CY162" s="399"/>
      <c r="CZ162" s="178">
        <v>2500</v>
      </c>
      <c r="DA162" s="399"/>
      <c r="DB162" s="171" t="s">
        <v>455</v>
      </c>
      <c r="DC162" s="399"/>
      <c r="DD162" s="171" t="s">
        <v>455</v>
      </c>
      <c r="DE162" s="178">
        <v>1083.3333333333333</v>
      </c>
      <c r="DF162" s="170">
        <v>1833.3333333333333</v>
      </c>
      <c r="DG162" s="169" t="s">
        <v>455</v>
      </c>
      <c r="DH162" s="169" t="s">
        <v>455</v>
      </c>
      <c r="DI162" s="169" t="s">
        <v>455</v>
      </c>
      <c r="DJ162" s="399"/>
      <c r="DL162" s="64" t="s">
        <v>37</v>
      </c>
      <c r="DM162" s="62">
        <v>666.66666666666663</v>
      </c>
      <c r="DN162" s="177">
        <v>666.66666666666663</v>
      </c>
      <c r="DO162" s="171" t="s">
        <v>455</v>
      </c>
      <c r="DP162" s="177">
        <v>583.33333333333337</v>
      </c>
      <c r="DQ162" s="171" t="s">
        <v>455</v>
      </c>
      <c r="DR162" s="58">
        <v>500</v>
      </c>
      <c r="DS162" s="274">
        <v>500</v>
      </c>
      <c r="DT162" s="59">
        <v>541.66666666666663</v>
      </c>
      <c r="DU162" s="171" t="s">
        <v>455</v>
      </c>
      <c r="DV162" s="399"/>
      <c r="DW162" s="178">
        <v>500</v>
      </c>
      <c r="DX162" s="399"/>
      <c r="DY162" s="171" t="s">
        <v>455</v>
      </c>
      <c r="DZ162" s="399"/>
      <c r="EA162" s="171" t="s">
        <v>455</v>
      </c>
      <c r="EB162" s="178">
        <v>791.66666666666663</v>
      </c>
      <c r="EC162" s="173">
        <v>666.66666666666663</v>
      </c>
      <c r="ED162" s="169" t="s">
        <v>455</v>
      </c>
      <c r="EE162" s="169" t="s">
        <v>455</v>
      </c>
      <c r="EF162" s="169" t="s">
        <v>455</v>
      </c>
      <c r="EG162" s="399"/>
    </row>
    <row r="163" spans="1:137" ht="14.5" thickBot="1" x14ac:dyDescent="0.35">
      <c r="A163" s="326" t="s">
        <v>441</v>
      </c>
      <c r="B163" s="327" t="s">
        <v>455</v>
      </c>
      <c r="C163" s="327" t="s">
        <v>455</v>
      </c>
      <c r="D163" s="327" t="s">
        <v>455</v>
      </c>
      <c r="E163" s="327" t="s">
        <v>455</v>
      </c>
      <c r="F163" s="327" t="s">
        <v>455</v>
      </c>
      <c r="G163" s="328">
        <v>166.66666666666666</v>
      </c>
      <c r="H163" s="346">
        <v>166.66666666666666</v>
      </c>
      <c r="I163" s="77">
        <v>166.66666666666666</v>
      </c>
      <c r="J163" s="77">
        <v>166.66666666666666</v>
      </c>
      <c r="K163" s="399"/>
      <c r="L163" s="70">
        <v>166.66666666666666</v>
      </c>
      <c r="M163" s="399"/>
      <c r="N163" s="70">
        <v>166.66666666666666</v>
      </c>
      <c r="O163" s="399"/>
      <c r="P163" s="192">
        <v>166.66666666666666</v>
      </c>
      <c r="Q163" s="192">
        <v>166.66666666666666</v>
      </c>
      <c r="R163" s="193">
        <v>166.66666666666666</v>
      </c>
      <c r="S163" s="173">
        <v>166.66666666666666</v>
      </c>
      <c r="T163" s="173">
        <v>166.66666666666666</v>
      </c>
      <c r="U163" s="55">
        <v>166.66666666666666</v>
      </c>
      <c r="V163" s="399"/>
      <c r="X163" s="326" t="s">
        <v>441</v>
      </c>
      <c r="Y163" s="327" t="s">
        <v>455</v>
      </c>
      <c r="Z163" s="327" t="s">
        <v>455</v>
      </c>
      <c r="AA163" s="327" t="s">
        <v>455</v>
      </c>
      <c r="AB163" s="327" t="s">
        <v>455</v>
      </c>
      <c r="AC163" s="327" t="s">
        <v>455</v>
      </c>
      <c r="AD163" s="347">
        <v>250</v>
      </c>
      <c r="AE163" s="328">
        <v>416.66666666666669</v>
      </c>
      <c r="AF163" s="77">
        <v>500</v>
      </c>
      <c r="AG163" s="77">
        <v>416.66666666666669</v>
      </c>
      <c r="AH163" s="399"/>
      <c r="AI163" s="70">
        <v>416.66666666666669</v>
      </c>
      <c r="AJ163" s="399"/>
      <c r="AK163" s="70">
        <v>416.66666666666669</v>
      </c>
      <c r="AL163" s="399"/>
      <c r="AM163" s="192">
        <v>500</v>
      </c>
      <c r="AN163" s="178">
        <v>500</v>
      </c>
      <c r="AO163" s="173">
        <v>583.33333333333337</v>
      </c>
      <c r="AP163" s="173">
        <v>416.66666666666703</v>
      </c>
      <c r="AQ163" s="173">
        <v>583.33333333333337</v>
      </c>
      <c r="AR163" s="55">
        <v>583.33333333333337</v>
      </c>
      <c r="AS163" s="399"/>
      <c r="AU163" s="326" t="s">
        <v>441</v>
      </c>
      <c r="AV163" s="327" t="s">
        <v>455</v>
      </c>
      <c r="AW163" s="327" t="s">
        <v>455</v>
      </c>
      <c r="AX163" s="327" t="s">
        <v>455</v>
      </c>
      <c r="AY163" s="327" t="s">
        <v>455</v>
      </c>
      <c r="AZ163" s="327" t="s">
        <v>455</v>
      </c>
      <c r="BA163" s="328">
        <v>1000</v>
      </c>
      <c r="BB163" s="329">
        <v>833.33333333333337</v>
      </c>
      <c r="BC163" s="77">
        <v>833.33333333333337</v>
      </c>
      <c r="BD163" s="77">
        <v>833.33333333333337</v>
      </c>
      <c r="BE163" s="399"/>
      <c r="BF163" s="70">
        <v>750</v>
      </c>
      <c r="BG163" s="399"/>
      <c r="BH163" s="70">
        <v>833.33333333333337</v>
      </c>
      <c r="BI163" s="399"/>
      <c r="BJ163" s="192">
        <v>833.33333333333337</v>
      </c>
      <c r="BK163" s="186">
        <v>833.33333333333337</v>
      </c>
      <c r="BL163" s="173">
        <v>833.33333333333337</v>
      </c>
      <c r="BM163" s="173">
        <v>833.33333333333303</v>
      </c>
      <c r="BN163" s="173">
        <v>833.33333333333337</v>
      </c>
      <c r="BO163" s="173">
        <v>833.33333333333337</v>
      </c>
      <c r="BP163" s="399"/>
      <c r="BR163" s="326" t="s">
        <v>441</v>
      </c>
      <c r="BS163" s="327" t="s">
        <v>455</v>
      </c>
      <c r="BT163" s="327" t="s">
        <v>455</v>
      </c>
      <c r="BU163" s="327" t="s">
        <v>455</v>
      </c>
      <c r="BV163" s="327" t="s">
        <v>455</v>
      </c>
      <c r="BW163" s="327" t="s">
        <v>455</v>
      </c>
      <c r="BX163" s="328">
        <v>666.66666666666663</v>
      </c>
      <c r="BY163" s="329">
        <v>833.33333333333337</v>
      </c>
      <c r="BZ163" s="77">
        <v>833.33333333333337</v>
      </c>
      <c r="CA163" s="77">
        <v>833.33333333333337</v>
      </c>
      <c r="CB163" s="399"/>
      <c r="CC163" s="70">
        <v>666.66666666666663</v>
      </c>
      <c r="CD163" s="399"/>
      <c r="CE163" s="70">
        <v>833.33333333333337</v>
      </c>
      <c r="CF163" s="399"/>
      <c r="CG163" s="192">
        <v>833.33333333333337</v>
      </c>
      <c r="CH163" s="193">
        <v>833.33333333333337</v>
      </c>
      <c r="CI163" s="173">
        <v>833.33333333333337</v>
      </c>
      <c r="CJ163" s="173">
        <v>833.33333333333303</v>
      </c>
      <c r="CK163" s="173">
        <v>833.33333333333337</v>
      </c>
      <c r="CL163" s="173">
        <v>833.33333333333337</v>
      </c>
      <c r="CM163" s="399"/>
      <c r="CO163" s="326" t="s">
        <v>441</v>
      </c>
      <c r="CP163" s="327" t="s">
        <v>455</v>
      </c>
      <c r="CQ163" s="327" t="s">
        <v>455</v>
      </c>
      <c r="CR163" s="327" t="s">
        <v>455</v>
      </c>
      <c r="CS163" s="327" t="s">
        <v>455</v>
      </c>
      <c r="CT163" s="327" t="s">
        <v>455</v>
      </c>
      <c r="CU163" s="328">
        <v>833.33333333333337</v>
      </c>
      <c r="CV163" s="329">
        <v>833.33333333333337</v>
      </c>
      <c r="CW163" s="77">
        <v>1666.6666666666667</v>
      </c>
      <c r="CX163" s="77">
        <v>1666.6666666666667</v>
      </c>
      <c r="CY163" s="399"/>
      <c r="CZ163" s="70">
        <v>1666.6666666666667</v>
      </c>
      <c r="DA163" s="399"/>
      <c r="DB163" s="70">
        <v>1666.6666666666667</v>
      </c>
      <c r="DC163" s="399"/>
      <c r="DD163" s="192">
        <v>1666.6666666666667</v>
      </c>
      <c r="DE163" s="193">
        <v>1666.6666666666667</v>
      </c>
      <c r="DF163" s="173">
        <v>1666.6666666666667</v>
      </c>
      <c r="DG163" s="173">
        <v>1666.6666666666699</v>
      </c>
      <c r="DH163" s="173">
        <v>2000</v>
      </c>
      <c r="DI163" s="173">
        <v>1666.6666666666667</v>
      </c>
      <c r="DJ163" s="399"/>
      <c r="DL163" s="326" t="s">
        <v>441</v>
      </c>
      <c r="DM163" s="327" t="s">
        <v>455</v>
      </c>
      <c r="DN163" s="327" t="s">
        <v>455</v>
      </c>
      <c r="DO163" s="327" t="s">
        <v>455</v>
      </c>
      <c r="DP163" s="327" t="s">
        <v>455</v>
      </c>
      <c r="DQ163" s="327" t="s">
        <v>455</v>
      </c>
      <c r="DR163" s="328">
        <v>833.33333333333337</v>
      </c>
      <c r="DS163" s="346">
        <v>750</v>
      </c>
      <c r="DT163" s="77">
        <v>708.33333333333337</v>
      </c>
      <c r="DU163" s="77">
        <v>750</v>
      </c>
      <c r="DV163" s="399"/>
      <c r="DW163" s="70">
        <v>666.66666666666663</v>
      </c>
      <c r="DX163" s="399"/>
      <c r="DY163" s="70">
        <v>833.33333333333337</v>
      </c>
      <c r="DZ163" s="399"/>
      <c r="EA163" s="192">
        <v>750</v>
      </c>
      <c r="EB163" s="193">
        <v>750</v>
      </c>
      <c r="EC163" s="173">
        <v>750</v>
      </c>
      <c r="ED163" s="173">
        <v>750</v>
      </c>
      <c r="EE163" s="173">
        <v>833.33333333333337</v>
      </c>
      <c r="EF163" s="173">
        <v>833.33333333333337</v>
      </c>
      <c r="EG163" s="399"/>
    </row>
    <row r="164" spans="1:137" ht="14.5" thickBot="1" x14ac:dyDescent="0.35">
      <c r="A164" s="301" t="s">
        <v>468</v>
      </c>
      <c r="B164" s="91">
        <v>166.83333333333331</v>
      </c>
      <c r="C164" s="91">
        <v>166.66666666666666</v>
      </c>
      <c r="D164" s="91">
        <v>166.66666666666666</v>
      </c>
      <c r="E164" s="91">
        <v>166.66666666666666</v>
      </c>
      <c r="F164" s="91">
        <v>166.66666666666666</v>
      </c>
      <c r="G164" s="91">
        <v>208.33333333333334</v>
      </c>
      <c r="H164" s="91">
        <v>166.66666666666666</v>
      </c>
      <c r="I164" s="91">
        <v>166.66666666666666</v>
      </c>
      <c r="J164" s="91">
        <v>166.66666666666666</v>
      </c>
      <c r="K164" s="400"/>
      <c r="L164" s="94">
        <v>166.66666666666666</v>
      </c>
      <c r="M164" s="400"/>
      <c r="N164" s="123">
        <v>166.66666666666666</v>
      </c>
      <c r="O164" s="400"/>
      <c r="P164" s="196">
        <v>167</v>
      </c>
      <c r="Q164" s="196">
        <v>167</v>
      </c>
      <c r="R164" s="123">
        <v>166.66666666666666</v>
      </c>
      <c r="S164" s="123">
        <v>208.33333333333334</v>
      </c>
      <c r="T164" s="123">
        <v>167</v>
      </c>
      <c r="U164" s="123">
        <v>166.66666666666666</v>
      </c>
      <c r="V164" s="400"/>
      <c r="X164" s="301" t="s">
        <v>468</v>
      </c>
      <c r="Y164" s="91">
        <v>333.16666666666663</v>
      </c>
      <c r="Z164" s="91">
        <v>291.66666666666669</v>
      </c>
      <c r="AA164" s="91">
        <v>291.66666666666669</v>
      </c>
      <c r="AB164" s="91">
        <v>166.66666666666666</v>
      </c>
      <c r="AC164" s="91">
        <v>302.16666666666669</v>
      </c>
      <c r="AD164" s="91">
        <v>250</v>
      </c>
      <c r="AE164" s="91">
        <v>250</v>
      </c>
      <c r="AF164" s="343">
        <v>291.66666666666669</v>
      </c>
      <c r="AG164" s="91">
        <v>250</v>
      </c>
      <c r="AH164" s="400"/>
      <c r="AI164" s="94">
        <v>250</v>
      </c>
      <c r="AJ164" s="400"/>
      <c r="AK164" s="123">
        <v>238</v>
      </c>
      <c r="AL164" s="400"/>
      <c r="AM164" s="196">
        <v>225</v>
      </c>
      <c r="AN164" s="123">
        <v>258.33333333333331</v>
      </c>
      <c r="AO164" s="123">
        <v>625</v>
      </c>
      <c r="AP164" s="123">
        <v>300</v>
      </c>
      <c r="AQ164" s="123">
        <v>291.66666666666669</v>
      </c>
      <c r="AR164" s="123">
        <v>266.66666666666669</v>
      </c>
      <c r="AS164" s="400"/>
      <c r="AU164" s="301" t="s">
        <v>468</v>
      </c>
      <c r="AV164" s="91">
        <v>531.25</v>
      </c>
      <c r="AW164" s="91">
        <v>416.66666666666669</v>
      </c>
      <c r="AX164" s="91">
        <v>583.33333333333337</v>
      </c>
      <c r="AY164" s="91">
        <v>500</v>
      </c>
      <c r="AZ164" s="91">
        <v>583.33333333333337</v>
      </c>
      <c r="BA164" s="91">
        <v>666.66666666666663</v>
      </c>
      <c r="BB164" s="91">
        <v>583.33333333333337</v>
      </c>
      <c r="BC164" s="343">
        <v>500</v>
      </c>
      <c r="BD164" s="91">
        <v>666.66666666666663</v>
      </c>
      <c r="BE164" s="400"/>
      <c r="BF164" s="94">
        <v>500</v>
      </c>
      <c r="BG164" s="400"/>
      <c r="BH164" s="123">
        <v>500</v>
      </c>
      <c r="BI164" s="400"/>
      <c r="BJ164" s="196">
        <v>583.33333333333337</v>
      </c>
      <c r="BK164" s="123">
        <v>645.83333333333337</v>
      </c>
      <c r="BL164" s="123">
        <v>541.66666666666663</v>
      </c>
      <c r="BM164" s="123">
        <v>500</v>
      </c>
      <c r="BN164" s="123">
        <v>625</v>
      </c>
      <c r="BO164" s="123">
        <v>500</v>
      </c>
      <c r="BP164" s="400"/>
      <c r="BR164" s="301" t="s">
        <v>468</v>
      </c>
      <c r="BS164" s="91">
        <v>500</v>
      </c>
      <c r="BT164" s="91">
        <v>500</v>
      </c>
      <c r="BU164" s="91">
        <v>500</v>
      </c>
      <c r="BV164" s="91">
        <v>500</v>
      </c>
      <c r="BW164" s="91">
        <v>500</v>
      </c>
      <c r="BX164" s="91">
        <v>500</v>
      </c>
      <c r="BY164" s="91">
        <v>500</v>
      </c>
      <c r="BZ164" s="343">
        <v>500</v>
      </c>
      <c r="CA164" s="91">
        <v>500</v>
      </c>
      <c r="CB164" s="400"/>
      <c r="CC164" s="94">
        <v>500</v>
      </c>
      <c r="CD164" s="400"/>
      <c r="CE164" s="123">
        <v>500</v>
      </c>
      <c r="CF164" s="400"/>
      <c r="CG164" s="196">
        <v>500</v>
      </c>
      <c r="CH164" s="123">
        <v>583.33333333333337</v>
      </c>
      <c r="CI164" s="123">
        <v>541.66666666666663</v>
      </c>
      <c r="CJ164" s="123">
        <v>500</v>
      </c>
      <c r="CK164" s="123">
        <v>552.08333333333337</v>
      </c>
      <c r="CL164" s="123">
        <v>500</v>
      </c>
      <c r="CM164" s="400"/>
      <c r="CO164" s="301" t="s">
        <v>468</v>
      </c>
      <c r="CP164" s="91">
        <v>1041.6666666666667</v>
      </c>
      <c r="CQ164" s="91">
        <v>1041.6666666666667</v>
      </c>
      <c r="CR164" s="91">
        <v>1083.3333333333333</v>
      </c>
      <c r="CS164" s="91">
        <v>1166.6666666666667</v>
      </c>
      <c r="CT164" s="91">
        <v>1250</v>
      </c>
      <c r="CU164" s="91">
        <v>854.16666666666663</v>
      </c>
      <c r="CV164" s="91">
        <v>1041.6666666666667</v>
      </c>
      <c r="CW164" s="343">
        <v>1979.1666666666667</v>
      </c>
      <c r="CX164" s="91">
        <v>1666.6666666666667</v>
      </c>
      <c r="CY164" s="400"/>
      <c r="CZ164" s="94">
        <v>1958.3333333333333</v>
      </c>
      <c r="DA164" s="400"/>
      <c r="DB164" s="123">
        <v>2500</v>
      </c>
      <c r="DC164" s="400"/>
      <c r="DD164" s="196">
        <v>1666.6666666666667</v>
      </c>
      <c r="DE164" s="123">
        <v>1833.3333333333333</v>
      </c>
      <c r="DF164" s="123">
        <v>1833.3333333333333</v>
      </c>
      <c r="DG164" s="123">
        <v>2000</v>
      </c>
      <c r="DH164" s="123">
        <v>1666.6666666666667</v>
      </c>
      <c r="DI164" s="123">
        <v>1666.6666666666667</v>
      </c>
      <c r="DJ164" s="400"/>
      <c r="DL164" s="37" t="s">
        <v>468</v>
      </c>
      <c r="DM164" s="38">
        <v>958.33333333333337</v>
      </c>
      <c r="DN164" s="38">
        <v>750</v>
      </c>
      <c r="DO164" s="38">
        <v>791.66666666666663</v>
      </c>
      <c r="DP164" s="38">
        <v>583.33333333333337</v>
      </c>
      <c r="DQ164" s="38">
        <v>750</v>
      </c>
      <c r="DR164" s="38">
        <v>541.66666666666663</v>
      </c>
      <c r="DS164" s="38">
        <v>833.33333333333337</v>
      </c>
      <c r="DT164" s="92">
        <v>583.33333333333337</v>
      </c>
      <c r="DU164" s="39">
        <v>625</v>
      </c>
      <c r="DV164" s="400"/>
      <c r="DW164" s="94">
        <v>583.33333333333337</v>
      </c>
      <c r="DX164" s="400"/>
      <c r="DY164" s="123">
        <v>625</v>
      </c>
      <c r="DZ164" s="400"/>
      <c r="EA164" s="196">
        <v>666.66666666666663</v>
      </c>
      <c r="EB164" s="123">
        <v>625</v>
      </c>
      <c r="EC164" s="123">
        <v>666.66666666666663</v>
      </c>
      <c r="ED164" s="123">
        <v>750</v>
      </c>
      <c r="EE164" s="123">
        <v>583.33333333333337</v>
      </c>
      <c r="EF164" s="123">
        <v>666.66666666666663</v>
      </c>
      <c r="EG164" s="400"/>
    </row>
    <row r="165" spans="1:137" x14ac:dyDescent="0.3">
      <c r="A165" s="48"/>
      <c r="B165" s="41"/>
      <c r="C165" s="41"/>
      <c r="D165" s="41"/>
      <c r="E165" s="41"/>
      <c r="F165" s="41"/>
      <c r="G165" s="41"/>
      <c r="H165" s="41"/>
      <c r="I165" s="41"/>
      <c r="J165" s="41"/>
      <c r="K165" s="41"/>
      <c r="L165" s="41"/>
      <c r="M165" s="41"/>
      <c r="N165" s="41"/>
      <c r="O165" s="41"/>
      <c r="P165" s="41"/>
      <c r="Q165" s="41"/>
      <c r="R165" s="41"/>
      <c r="S165" s="41"/>
      <c r="T165" s="41"/>
      <c r="X165" s="48"/>
      <c r="Y165" s="41"/>
      <c r="Z165" s="41"/>
      <c r="AA165" s="41"/>
      <c r="AB165" s="41"/>
      <c r="AC165" s="41"/>
      <c r="AD165" s="41"/>
      <c r="AE165" s="41"/>
      <c r="AF165" s="41"/>
      <c r="AG165" s="41"/>
      <c r="AH165" s="41"/>
      <c r="AI165" s="41"/>
      <c r="AJ165" s="41"/>
      <c r="AK165" s="41"/>
      <c r="AL165" s="41"/>
      <c r="AM165" s="41"/>
      <c r="AN165" s="41"/>
      <c r="AO165" s="41"/>
      <c r="AP165" s="41"/>
      <c r="AQ165" s="41"/>
      <c r="BR165" s="48"/>
      <c r="BS165" s="41"/>
      <c r="BT165" s="41"/>
      <c r="BU165" s="41"/>
      <c r="BV165" s="41"/>
      <c r="BW165" s="41"/>
      <c r="BX165" s="41"/>
      <c r="BY165" s="41"/>
      <c r="BZ165" s="41"/>
      <c r="CA165" s="41"/>
      <c r="CB165" s="41"/>
      <c r="CC165" s="41"/>
      <c r="CD165" s="41"/>
      <c r="CE165" s="41"/>
      <c r="CF165" s="41"/>
      <c r="CG165" s="41"/>
      <c r="CH165" s="41"/>
      <c r="CI165" s="41"/>
      <c r="CJ165" s="41"/>
      <c r="CK165" s="41"/>
      <c r="CO165" s="48"/>
      <c r="CP165" s="41"/>
      <c r="CQ165" s="41"/>
      <c r="CR165" s="41"/>
      <c r="CS165" s="41"/>
      <c r="CT165" s="41"/>
      <c r="CU165" s="41"/>
      <c r="CV165" s="41"/>
      <c r="CW165" s="41"/>
      <c r="CX165" s="41"/>
      <c r="CY165" s="41"/>
      <c r="CZ165" s="41"/>
      <c r="DA165" s="41"/>
      <c r="DB165" s="41"/>
      <c r="DC165" s="41"/>
      <c r="DD165" s="41"/>
      <c r="DE165" s="41"/>
      <c r="DF165" s="41"/>
      <c r="DG165" s="41"/>
      <c r="DH165" s="41"/>
      <c r="DL165" s="41"/>
      <c r="DM165" s="41"/>
      <c r="DO165" s="48"/>
      <c r="DP165" s="41"/>
      <c r="DQ165" s="41"/>
      <c r="DR165" s="41"/>
      <c r="DS165" s="41"/>
      <c r="DT165" s="41"/>
      <c r="DU165" s="41"/>
      <c r="DV165" s="41"/>
      <c r="DW165" s="41"/>
      <c r="DX165" s="41"/>
    </row>
    <row r="166" spans="1:137" ht="39" x14ac:dyDescent="0.3">
      <c r="A166" s="30" t="s">
        <v>447</v>
      </c>
      <c r="B166" s="30" t="s">
        <v>452</v>
      </c>
      <c r="C166" s="30" t="s">
        <v>453</v>
      </c>
      <c r="D166" s="30" t="s">
        <v>454</v>
      </c>
      <c r="E166" s="30" t="s">
        <v>465</v>
      </c>
      <c r="F166" s="30" t="s">
        <v>466</v>
      </c>
      <c r="G166" s="67" t="s">
        <v>467</v>
      </c>
      <c r="H166" s="78" t="s">
        <v>511</v>
      </c>
      <c r="I166" s="78" t="s">
        <v>512</v>
      </c>
      <c r="J166" s="107" t="s">
        <v>838</v>
      </c>
      <c r="K166" s="78" t="s">
        <v>913</v>
      </c>
      <c r="L166" s="107" t="s">
        <v>953</v>
      </c>
      <c r="M166" s="78" t="s">
        <v>997</v>
      </c>
      <c r="N166" s="107" t="s">
        <v>998</v>
      </c>
      <c r="O166" s="78" t="s">
        <v>999</v>
      </c>
      <c r="P166" s="78" t="s">
        <v>990</v>
      </c>
      <c r="Q166" s="78" t="s">
        <v>991</v>
      </c>
      <c r="R166" s="78" t="s">
        <v>992</v>
      </c>
      <c r="S166" s="78" t="s">
        <v>996</v>
      </c>
      <c r="T166" s="78" t="s">
        <v>994</v>
      </c>
      <c r="U166" s="107" t="s">
        <v>1497</v>
      </c>
      <c r="X166" s="30" t="s">
        <v>447</v>
      </c>
      <c r="Y166" s="30" t="s">
        <v>452</v>
      </c>
      <c r="Z166" s="30" t="s">
        <v>453</v>
      </c>
      <c r="AA166" s="30" t="s">
        <v>454</v>
      </c>
      <c r="AB166" s="30" t="s">
        <v>465</v>
      </c>
      <c r="AC166" s="30" t="s">
        <v>466</v>
      </c>
      <c r="AD166" s="67" t="s">
        <v>467</v>
      </c>
      <c r="AE166" s="78" t="s">
        <v>511</v>
      </c>
      <c r="AF166" s="78" t="s">
        <v>512</v>
      </c>
      <c r="AG166" s="107" t="s">
        <v>838</v>
      </c>
      <c r="AH166" s="78" t="s">
        <v>913</v>
      </c>
      <c r="AI166" s="107" t="s">
        <v>953</v>
      </c>
      <c r="AJ166" s="78" t="s">
        <v>997</v>
      </c>
      <c r="AK166" s="107" t="s">
        <v>998</v>
      </c>
      <c r="AL166" s="78" t="s">
        <v>999</v>
      </c>
      <c r="AM166" s="78" t="s">
        <v>990</v>
      </c>
      <c r="AN166" s="78" t="s">
        <v>991</v>
      </c>
      <c r="AO166" s="78" t="s">
        <v>992</v>
      </c>
      <c r="AP166" s="78" t="s">
        <v>996</v>
      </c>
      <c r="AQ166" s="78" t="s">
        <v>994</v>
      </c>
      <c r="AR166" s="107" t="s">
        <v>1497</v>
      </c>
      <c r="AU166" s="30" t="s">
        <v>447</v>
      </c>
      <c r="AV166" s="30" t="s">
        <v>452</v>
      </c>
      <c r="AW166" s="30" t="s">
        <v>453</v>
      </c>
      <c r="AX166" s="30" t="s">
        <v>454</v>
      </c>
      <c r="AY166" s="30" t="s">
        <v>465</v>
      </c>
      <c r="AZ166" s="30" t="s">
        <v>466</v>
      </c>
      <c r="BA166" s="67" t="s">
        <v>467</v>
      </c>
      <c r="BB166" s="78" t="s">
        <v>511</v>
      </c>
      <c r="BC166" s="78" t="s">
        <v>512</v>
      </c>
      <c r="BD166" s="107" t="s">
        <v>838</v>
      </c>
      <c r="BE166" s="78" t="s">
        <v>913</v>
      </c>
      <c r="BF166" s="107" t="s">
        <v>953</v>
      </c>
      <c r="BG166" s="78" t="s">
        <v>997</v>
      </c>
      <c r="BH166" s="107" t="s">
        <v>998</v>
      </c>
      <c r="BI166" s="78" t="s">
        <v>999</v>
      </c>
      <c r="BJ166" s="78" t="s">
        <v>990</v>
      </c>
      <c r="BK166" s="78" t="s">
        <v>991</v>
      </c>
      <c r="BL166" s="78" t="s">
        <v>992</v>
      </c>
      <c r="BM166" s="78" t="s">
        <v>996</v>
      </c>
      <c r="BN166" s="78" t="s">
        <v>994</v>
      </c>
      <c r="BO166" s="107" t="s">
        <v>1497</v>
      </c>
      <c r="BR166" s="30" t="s">
        <v>447</v>
      </c>
      <c r="BS166" s="30" t="s">
        <v>452</v>
      </c>
      <c r="BT166" s="30" t="s">
        <v>453</v>
      </c>
      <c r="BU166" s="30" t="s">
        <v>454</v>
      </c>
      <c r="BV166" s="30" t="s">
        <v>465</v>
      </c>
      <c r="BW166" s="30" t="s">
        <v>466</v>
      </c>
      <c r="BX166" s="67" t="s">
        <v>467</v>
      </c>
      <c r="BY166" s="78" t="s">
        <v>511</v>
      </c>
      <c r="BZ166" s="78" t="s">
        <v>512</v>
      </c>
      <c r="CA166" s="107" t="s">
        <v>838</v>
      </c>
      <c r="CB166" s="78" t="s">
        <v>913</v>
      </c>
      <c r="CC166" s="107" t="s">
        <v>953</v>
      </c>
      <c r="CD166" s="78" t="s">
        <v>997</v>
      </c>
      <c r="CE166" s="107" t="s">
        <v>998</v>
      </c>
      <c r="CF166" s="78" t="s">
        <v>999</v>
      </c>
      <c r="CG166" s="78" t="s">
        <v>990</v>
      </c>
      <c r="CH166" s="78" t="s">
        <v>991</v>
      </c>
      <c r="CI166" s="78" t="s">
        <v>992</v>
      </c>
      <c r="CJ166" s="78" t="s">
        <v>996</v>
      </c>
      <c r="CK166" s="78" t="s">
        <v>994</v>
      </c>
      <c r="CL166" s="107" t="s">
        <v>1497</v>
      </c>
      <c r="CO166" s="30" t="s">
        <v>447</v>
      </c>
      <c r="CP166" s="30" t="s">
        <v>452</v>
      </c>
      <c r="CQ166" s="30" t="s">
        <v>453</v>
      </c>
      <c r="CR166" s="30" t="s">
        <v>454</v>
      </c>
      <c r="CS166" s="30" t="s">
        <v>465</v>
      </c>
      <c r="CT166" s="30" t="s">
        <v>466</v>
      </c>
      <c r="CU166" s="67" t="s">
        <v>467</v>
      </c>
      <c r="CV166" s="78" t="s">
        <v>511</v>
      </c>
      <c r="CW166" s="78" t="s">
        <v>512</v>
      </c>
      <c r="CX166" s="107" t="s">
        <v>838</v>
      </c>
      <c r="CY166" s="78" t="s">
        <v>913</v>
      </c>
      <c r="CZ166" s="107" t="s">
        <v>953</v>
      </c>
      <c r="DA166" s="78" t="s">
        <v>997</v>
      </c>
      <c r="DB166" s="107" t="s">
        <v>998</v>
      </c>
      <c r="DC166" s="217" t="s">
        <v>995</v>
      </c>
      <c r="DD166" s="78" t="s">
        <v>1000</v>
      </c>
      <c r="DE166" s="218" t="s">
        <v>991</v>
      </c>
      <c r="DF166" s="78" t="s">
        <v>992</v>
      </c>
      <c r="DG166" s="78" t="s">
        <v>996</v>
      </c>
      <c r="DH166" s="78" t="s">
        <v>994</v>
      </c>
      <c r="DI166" s="107" t="s">
        <v>1497</v>
      </c>
      <c r="DL166" s="30" t="s">
        <v>447</v>
      </c>
      <c r="DM166" s="30" t="s">
        <v>452</v>
      </c>
      <c r="DN166" s="30" t="s">
        <v>453</v>
      </c>
      <c r="DO166" s="30" t="s">
        <v>454</v>
      </c>
      <c r="DP166" s="30" t="s">
        <v>465</v>
      </c>
      <c r="DQ166" s="30" t="s">
        <v>466</v>
      </c>
      <c r="DR166" s="67" t="s">
        <v>467</v>
      </c>
      <c r="DS166" s="78" t="s">
        <v>511</v>
      </c>
      <c r="DT166" s="78" t="s">
        <v>512</v>
      </c>
      <c r="DU166" s="78"/>
      <c r="DV166" s="107" t="s">
        <v>838</v>
      </c>
      <c r="DW166" s="78" t="s">
        <v>913</v>
      </c>
      <c r="DX166" s="107" t="s">
        <v>953</v>
      </c>
      <c r="DY166" s="78" t="s">
        <v>997</v>
      </c>
      <c r="DZ166" s="107" t="s">
        <v>998</v>
      </c>
      <c r="EA166" s="78" t="s">
        <v>999</v>
      </c>
      <c r="EB166" s="78" t="s">
        <v>990</v>
      </c>
      <c r="EC166" s="78" t="s">
        <v>991</v>
      </c>
      <c r="ED166" s="78" t="s">
        <v>992</v>
      </c>
      <c r="EE166" s="78" t="s">
        <v>996</v>
      </c>
      <c r="EF166" s="78" t="s">
        <v>994</v>
      </c>
      <c r="EG166" s="107" t="s">
        <v>1497</v>
      </c>
    </row>
    <row r="167" spans="1:137" x14ac:dyDescent="0.3">
      <c r="A167" s="1" t="s">
        <v>205</v>
      </c>
      <c r="B167" s="198"/>
      <c r="C167" s="198"/>
      <c r="D167" s="198"/>
      <c r="E167" s="198"/>
      <c r="F167" s="198"/>
      <c r="G167" s="199" t="s">
        <v>507</v>
      </c>
      <c r="H167" s="199" t="s">
        <v>507</v>
      </c>
      <c r="I167" s="199">
        <v>0</v>
      </c>
      <c r="J167" s="398" t="s">
        <v>840</v>
      </c>
      <c r="K167" s="199">
        <v>0</v>
      </c>
      <c r="L167" s="398" t="s">
        <v>840</v>
      </c>
      <c r="M167" s="199">
        <v>0</v>
      </c>
      <c r="N167" s="398" t="s">
        <v>840</v>
      </c>
      <c r="O167" s="199">
        <v>0</v>
      </c>
      <c r="P167" s="199">
        <v>0</v>
      </c>
      <c r="Q167" s="199">
        <v>0</v>
      </c>
      <c r="R167" s="199">
        <v>0</v>
      </c>
      <c r="S167" s="199">
        <v>0</v>
      </c>
      <c r="T167" s="199">
        <v>0</v>
      </c>
      <c r="U167" s="395" t="s">
        <v>840</v>
      </c>
      <c r="X167" s="348" t="s">
        <v>205</v>
      </c>
      <c r="Y167" s="198"/>
      <c r="Z167" s="198"/>
      <c r="AA167" s="198"/>
      <c r="AB167" s="198"/>
      <c r="AC167" s="198"/>
      <c r="AD167" s="199" t="s">
        <v>507</v>
      </c>
      <c r="AE167" s="199" t="s">
        <v>507</v>
      </c>
      <c r="AF167" s="199">
        <v>-0.19999999999999984</v>
      </c>
      <c r="AG167" s="398" t="s">
        <v>840</v>
      </c>
      <c r="AH167" s="199">
        <v>0</v>
      </c>
      <c r="AI167" s="398" t="s">
        <v>840</v>
      </c>
      <c r="AJ167" s="199">
        <v>0</v>
      </c>
      <c r="AK167" s="398" t="s">
        <v>840</v>
      </c>
      <c r="AL167" s="199">
        <v>0</v>
      </c>
      <c r="AM167" s="199">
        <v>0</v>
      </c>
      <c r="AN167" s="199">
        <v>0</v>
      </c>
      <c r="AO167" s="199">
        <v>1.3322676295501878E-15</v>
      </c>
      <c r="AP167" s="199">
        <v>0.24999999999999822</v>
      </c>
      <c r="AQ167" s="199">
        <v>-0.19999999999999984</v>
      </c>
      <c r="AR167" s="395" t="s">
        <v>840</v>
      </c>
      <c r="AU167" s="348" t="s">
        <v>205</v>
      </c>
      <c r="AV167" s="198"/>
      <c r="AW167" s="198"/>
      <c r="AX167" s="198"/>
      <c r="AY167" s="198"/>
      <c r="AZ167" s="198"/>
      <c r="BA167" s="199" t="s">
        <v>507</v>
      </c>
      <c r="BB167" s="199" t="s">
        <v>507</v>
      </c>
      <c r="BC167" s="199">
        <v>0</v>
      </c>
      <c r="BD167" s="398" t="s">
        <v>840</v>
      </c>
      <c r="BE167" s="199">
        <v>-0.20000000000000007</v>
      </c>
      <c r="BF167" s="398" t="s">
        <v>840</v>
      </c>
      <c r="BG167" s="199">
        <v>0.25000000000000022</v>
      </c>
      <c r="BH167" s="398" t="s">
        <v>840</v>
      </c>
      <c r="BI167" s="199">
        <v>-0.20000000000000007</v>
      </c>
      <c r="BJ167" s="199">
        <v>0</v>
      </c>
      <c r="BK167" s="199">
        <v>0.25000000000000022</v>
      </c>
      <c r="BL167" s="199">
        <v>8.8817841970012523E-16</v>
      </c>
      <c r="BM167" s="199">
        <v>-7.7715611723760958E-16</v>
      </c>
      <c r="BN167" s="199">
        <v>0</v>
      </c>
      <c r="BO167" s="395" t="s">
        <v>840</v>
      </c>
      <c r="BR167" s="348" t="s">
        <v>205</v>
      </c>
      <c r="BS167" s="198"/>
      <c r="BT167" s="198"/>
      <c r="BU167" s="198"/>
      <c r="BV167" s="198"/>
      <c r="BW167" s="198"/>
      <c r="BX167" s="199" t="s">
        <v>507</v>
      </c>
      <c r="BY167" s="199" t="s">
        <v>507</v>
      </c>
      <c r="BZ167" s="199">
        <v>0.19999999999999996</v>
      </c>
      <c r="CA167" s="398" t="s">
        <v>840</v>
      </c>
      <c r="CB167" s="199">
        <v>0</v>
      </c>
      <c r="CC167" s="398" t="s">
        <v>840</v>
      </c>
      <c r="CD167" s="199">
        <v>0.16666666666666674</v>
      </c>
      <c r="CE167" s="398" t="s">
        <v>840</v>
      </c>
      <c r="CF167" s="199">
        <v>-0.1428571428571429</v>
      </c>
      <c r="CG167" s="199">
        <v>0</v>
      </c>
      <c r="CH167" s="199">
        <v>-0.16666666666666663</v>
      </c>
      <c r="CI167" s="199">
        <v>0.19999999999999996</v>
      </c>
      <c r="CJ167" s="199">
        <v>-0.1428571428571429</v>
      </c>
      <c r="CK167" s="199">
        <v>0</v>
      </c>
      <c r="CL167" s="395" t="s">
        <v>840</v>
      </c>
      <c r="CO167" s="348" t="s">
        <v>205</v>
      </c>
      <c r="CP167" s="198"/>
      <c r="CQ167" s="198"/>
      <c r="CR167" s="198"/>
      <c r="CS167" s="198"/>
      <c r="CT167" s="198"/>
      <c r="CU167" s="199" t="s">
        <v>507</v>
      </c>
      <c r="CV167" s="199" t="s">
        <v>507</v>
      </c>
      <c r="CW167" s="199">
        <v>0</v>
      </c>
      <c r="CX167" s="398" t="s">
        <v>840</v>
      </c>
      <c r="CY167" s="199">
        <v>0</v>
      </c>
      <c r="CZ167" s="398" t="s">
        <v>840</v>
      </c>
      <c r="DA167" s="199">
        <v>0</v>
      </c>
      <c r="DB167" s="398" t="s">
        <v>840</v>
      </c>
      <c r="DC167" s="199">
        <v>0</v>
      </c>
      <c r="DD167" s="199">
        <v>0</v>
      </c>
      <c r="DE167" s="199">
        <v>0</v>
      </c>
      <c r="DF167" s="199">
        <v>1.9984014443252818E-15</v>
      </c>
      <c r="DG167" s="199">
        <v>-1.8873791418627661E-15</v>
      </c>
      <c r="DH167" s="199">
        <v>0</v>
      </c>
      <c r="DI167" s="395" t="s">
        <v>840</v>
      </c>
      <c r="DL167" s="348" t="s">
        <v>205</v>
      </c>
      <c r="DM167" s="198"/>
      <c r="DN167" s="198"/>
      <c r="DO167" s="198"/>
      <c r="DP167" s="198"/>
      <c r="DQ167" s="198"/>
      <c r="DR167" s="199" t="s">
        <v>507</v>
      </c>
      <c r="DS167" s="199" t="s">
        <v>507</v>
      </c>
      <c r="DT167" s="199">
        <v>0.16666666666666674</v>
      </c>
      <c r="DU167" s="199"/>
      <c r="DV167" s="406" t="s">
        <v>840</v>
      </c>
      <c r="DW167" s="199">
        <v>0</v>
      </c>
      <c r="DX167" s="406" t="s">
        <v>840</v>
      </c>
      <c r="DY167" s="199">
        <v>0</v>
      </c>
      <c r="DZ167" s="406" t="s">
        <v>840</v>
      </c>
      <c r="EA167" s="199">
        <v>0</v>
      </c>
      <c r="EB167" s="199">
        <v>0</v>
      </c>
      <c r="EC167" s="199">
        <v>0</v>
      </c>
      <c r="ED167" s="199">
        <v>-5.5511151231257827E-16</v>
      </c>
      <c r="EE167" s="199">
        <v>6.6613381477509392E-16</v>
      </c>
      <c r="EF167" s="199">
        <v>0</v>
      </c>
      <c r="EG167" s="395" t="s">
        <v>840</v>
      </c>
    </row>
    <row r="168" spans="1:137" x14ac:dyDescent="0.3">
      <c r="A168" s="1" t="s">
        <v>72</v>
      </c>
      <c r="B168" s="199">
        <v>0</v>
      </c>
      <c r="C168" s="199">
        <v>0.33333333333333326</v>
      </c>
      <c r="D168" s="199">
        <v>0</v>
      </c>
      <c r="E168" s="199">
        <v>0</v>
      </c>
      <c r="F168" s="199" t="s">
        <v>507</v>
      </c>
      <c r="G168" s="199" t="s">
        <v>507</v>
      </c>
      <c r="H168" s="199">
        <v>0</v>
      </c>
      <c r="I168" s="199">
        <v>0</v>
      </c>
      <c r="J168" s="399"/>
      <c r="K168" s="199">
        <v>0</v>
      </c>
      <c r="L168" s="399"/>
      <c r="M168" s="199">
        <v>0</v>
      </c>
      <c r="N168" s="399"/>
      <c r="O168" s="199" t="s">
        <v>507</v>
      </c>
      <c r="P168" s="199" t="s">
        <v>507</v>
      </c>
      <c r="Q168" s="199">
        <v>0</v>
      </c>
      <c r="R168" s="199">
        <v>0</v>
      </c>
      <c r="S168" s="199">
        <v>0</v>
      </c>
      <c r="T168" s="199">
        <v>0</v>
      </c>
      <c r="U168" s="396"/>
      <c r="X168" s="309" t="s">
        <v>72</v>
      </c>
      <c r="Y168" s="199">
        <v>-0.19999999999999996</v>
      </c>
      <c r="Z168" s="199">
        <v>0.35416666666666652</v>
      </c>
      <c r="AA168" s="199">
        <v>-0.38461538461538458</v>
      </c>
      <c r="AB168" s="199">
        <v>0.81300000000000017</v>
      </c>
      <c r="AC168" s="199" t="s">
        <v>507</v>
      </c>
      <c r="AD168" s="199" t="s">
        <v>507</v>
      </c>
      <c r="AE168" s="199">
        <v>-0.26666666666666661</v>
      </c>
      <c r="AF168" s="199">
        <v>-9.090909090909105E-2</v>
      </c>
      <c r="AG168" s="399"/>
      <c r="AH168" s="199">
        <v>0</v>
      </c>
      <c r="AI168" s="399"/>
      <c r="AJ168" s="199">
        <v>0.25000000000000022</v>
      </c>
      <c r="AK168" s="399"/>
      <c r="AL168" s="199" t="s">
        <v>507</v>
      </c>
      <c r="AM168" s="199" t="s">
        <v>507</v>
      </c>
      <c r="AN168" s="199">
        <v>0.25</v>
      </c>
      <c r="AO168" s="199">
        <v>-0.33333333333333204</v>
      </c>
      <c r="AP168" s="199">
        <v>-1.9984014443252818E-15</v>
      </c>
      <c r="AQ168" s="199">
        <v>0</v>
      </c>
      <c r="AR168" s="396"/>
      <c r="AU168" s="309" t="s">
        <v>72</v>
      </c>
      <c r="AV168" s="199">
        <v>-0.16666666666666663</v>
      </c>
      <c r="AW168" s="199">
        <v>0.40000000000000013</v>
      </c>
      <c r="AX168" s="199">
        <v>-0.2857142857142857</v>
      </c>
      <c r="AY168" s="199">
        <v>-0.20000000000000007</v>
      </c>
      <c r="AZ168" s="199" t="s">
        <v>507</v>
      </c>
      <c r="BA168" s="199" t="s">
        <v>507</v>
      </c>
      <c r="BB168" s="199">
        <v>-0.4</v>
      </c>
      <c r="BC168" s="199">
        <v>-0.16666666666666663</v>
      </c>
      <c r="BD168" s="399"/>
      <c r="BE168" s="199">
        <v>0.19999999999999996</v>
      </c>
      <c r="BF168" s="399"/>
      <c r="BG168" s="199">
        <v>0</v>
      </c>
      <c r="BH168" s="399"/>
      <c r="BI168" s="199" t="s">
        <v>507</v>
      </c>
      <c r="BJ168" s="199" t="s">
        <v>507</v>
      </c>
      <c r="BK168" s="199">
        <v>-0.29999999999999993</v>
      </c>
      <c r="BL168" s="199">
        <v>-0.28571428571428514</v>
      </c>
      <c r="BM168" s="199">
        <v>0.3999999999999988</v>
      </c>
      <c r="BN168" s="199">
        <v>0</v>
      </c>
      <c r="BO168" s="396"/>
      <c r="BR168" s="309" t="s">
        <v>72</v>
      </c>
      <c r="BS168" s="199">
        <v>0</v>
      </c>
      <c r="BT168" s="199">
        <v>-7.1428571428571508E-2</v>
      </c>
      <c r="BU168" s="199">
        <v>-7.6923076923076872E-2</v>
      </c>
      <c r="BV168" s="199">
        <v>0</v>
      </c>
      <c r="BW168" s="199" t="s">
        <v>507</v>
      </c>
      <c r="BX168" s="199" t="s">
        <v>507</v>
      </c>
      <c r="BY168" s="199">
        <v>0</v>
      </c>
      <c r="BZ168" s="199">
        <v>0</v>
      </c>
      <c r="CA168" s="399"/>
      <c r="CB168" s="199">
        <v>0</v>
      </c>
      <c r="CC168" s="399"/>
      <c r="CD168" s="199">
        <v>0</v>
      </c>
      <c r="CE168" s="399"/>
      <c r="CF168" s="199" t="s">
        <v>507</v>
      </c>
      <c r="CG168" s="199" t="s">
        <v>507</v>
      </c>
      <c r="CH168" s="199">
        <v>6.6666666666666652E-2</v>
      </c>
      <c r="CI168" s="199">
        <v>-0.25</v>
      </c>
      <c r="CJ168" s="199">
        <v>-0.1428571428571429</v>
      </c>
      <c r="CK168" s="199">
        <v>0</v>
      </c>
      <c r="CL168" s="396"/>
      <c r="CO168" s="309" t="s">
        <v>72</v>
      </c>
      <c r="CP168" s="199">
        <v>4.1666666666666741E-2</v>
      </c>
      <c r="CQ168" s="199">
        <v>3.9999999999999813E-2</v>
      </c>
      <c r="CR168" s="199">
        <v>7.6923076923077094E-2</v>
      </c>
      <c r="CS168" s="199">
        <v>7.1428571428571397E-2</v>
      </c>
      <c r="CT168" s="199" t="s">
        <v>507</v>
      </c>
      <c r="CU168" s="199" t="s">
        <v>507</v>
      </c>
      <c r="CV168" s="199">
        <v>0.1875</v>
      </c>
      <c r="CW168" s="199">
        <v>-0.10526315789473673</v>
      </c>
      <c r="CX168" s="399"/>
      <c r="CY168" s="199">
        <v>-0.41176470588235292</v>
      </c>
      <c r="CZ168" s="399"/>
      <c r="DA168" s="199">
        <v>0</v>
      </c>
      <c r="DB168" s="399"/>
      <c r="DC168" s="199" t="s">
        <v>507</v>
      </c>
      <c r="DD168" s="199" t="s">
        <v>507</v>
      </c>
      <c r="DE168" s="199">
        <v>-0.18181818181818177</v>
      </c>
      <c r="DF168" s="199">
        <v>0</v>
      </c>
      <c r="DG168" s="199">
        <v>0.11111111111111116</v>
      </c>
      <c r="DH168" s="199">
        <v>0</v>
      </c>
      <c r="DI168" s="396"/>
      <c r="DL168" s="309" t="s">
        <v>72</v>
      </c>
      <c r="DM168" s="199">
        <v>-0.4</v>
      </c>
      <c r="DN168" s="199">
        <v>5.555555555555558E-2</v>
      </c>
      <c r="DO168" s="199">
        <v>-0.26315789473684204</v>
      </c>
      <c r="DP168" s="199">
        <v>0.28571428571428559</v>
      </c>
      <c r="DQ168" s="199" t="s">
        <v>507</v>
      </c>
      <c r="DR168" s="199" t="s">
        <v>507</v>
      </c>
      <c r="DS168" s="199">
        <v>-0.29999999999999993</v>
      </c>
      <c r="DT168" s="199">
        <v>-0.1428571428571429</v>
      </c>
      <c r="DU168" s="199"/>
      <c r="DV168" s="407"/>
      <c r="DW168" s="199">
        <v>0</v>
      </c>
      <c r="DX168" s="407"/>
      <c r="DY168" s="199">
        <v>0.16666666666666674</v>
      </c>
      <c r="DZ168" s="407"/>
      <c r="EA168" s="199" t="s">
        <v>507</v>
      </c>
      <c r="EB168" s="199" t="s">
        <v>507</v>
      </c>
      <c r="EC168" s="199">
        <v>-0.22222222222222221</v>
      </c>
      <c r="ED168" s="199">
        <v>-0.28571428571428514</v>
      </c>
      <c r="EE168" s="199">
        <v>-7.7715611723760958E-16</v>
      </c>
      <c r="EF168" s="199">
        <v>0</v>
      </c>
      <c r="EG168" s="396"/>
    </row>
    <row r="169" spans="1:137" x14ac:dyDescent="0.3">
      <c r="A169" s="3" t="s">
        <v>0</v>
      </c>
      <c r="B169" s="199">
        <v>-1.9960079840319889E-3</v>
      </c>
      <c r="C169" s="201" t="s">
        <v>507</v>
      </c>
      <c r="D169" s="201" t="s">
        <v>507</v>
      </c>
      <c r="E169" s="199">
        <v>0</v>
      </c>
      <c r="F169" s="199">
        <v>0.25000000000000022</v>
      </c>
      <c r="G169" s="199">
        <v>-0.20000000000000007</v>
      </c>
      <c r="H169" s="199">
        <v>0</v>
      </c>
      <c r="I169" s="199">
        <v>0</v>
      </c>
      <c r="J169" s="399"/>
      <c r="K169" s="199">
        <v>0.5</v>
      </c>
      <c r="L169" s="399"/>
      <c r="M169" s="199">
        <v>-0.33333333333333337</v>
      </c>
      <c r="N169" s="399"/>
      <c r="O169" s="199">
        <v>0</v>
      </c>
      <c r="P169" s="199">
        <v>0</v>
      </c>
      <c r="Q169" s="199">
        <v>0.75000000000000022</v>
      </c>
      <c r="R169" s="199">
        <v>0.75000000000000022</v>
      </c>
      <c r="S169" s="199">
        <v>-0.4285714285714286</v>
      </c>
      <c r="T169" s="199">
        <v>0</v>
      </c>
      <c r="U169" s="396"/>
      <c r="X169" s="310" t="s">
        <v>0</v>
      </c>
      <c r="Y169" s="199">
        <v>0.25125125125125125</v>
      </c>
      <c r="Z169" s="201" t="s">
        <v>507</v>
      </c>
      <c r="AA169" s="201" t="s">
        <v>507</v>
      </c>
      <c r="AB169" s="199">
        <v>1.5000000000000004</v>
      </c>
      <c r="AC169" s="199">
        <v>-0.4</v>
      </c>
      <c r="AD169" s="199">
        <v>0.60000000000000009</v>
      </c>
      <c r="AE169" s="199">
        <v>-0.16666666666666674</v>
      </c>
      <c r="AF169" s="199">
        <v>-0.25</v>
      </c>
      <c r="AG169" s="399"/>
      <c r="AH169" s="199">
        <v>0.83333333333333326</v>
      </c>
      <c r="AI169" s="399"/>
      <c r="AJ169" s="199">
        <v>-0.48072727272727267</v>
      </c>
      <c r="AK169" s="399"/>
      <c r="AL169" s="199">
        <v>0.40056022408963576</v>
      </c>
      <c r="AM169" s="199">
        <v>0.125</v>
      </c>
      <c r="AN169" s="199">
        <v>0.11111111111111116</v>
      </c>
      <c r="AO169" s="199">
        <v>8.8817841970012523E-16</v>
      </c>
      <c r="AP169" s="199">
        <v>-0.3000000000000006</v>
      </c>
      <c r="AQ169" s="199">
        <v>0.28571428571428559</v>
      </c>
      <c r="AR169" s="396"/>
      <c r="AU169" s="310" t="s">
        <v>0</v>
      </c>
      <c r="AV169" s="199">
        <v>-0.37499999999999989</v>
      </c>
      <c r="AW169" s="201" t="s">
        <v>507</v>
      </c>
      <c r="AX169" s="201" t="s">
        <v>507</v>
      </c>
      <c r="AY169" s="199">
        <v>0.5</v>
      </c>
      <c r="AZ169" s="199">
        <v>-0.11111111111111116</v>
      </c>
      <c r="BA169" s="199">
        <v>-0.1875</v>
      </c>
      <c r="BB169" s="199">
        <v>3.4615384615384617</v>
      </c>
      <c r="BC169" s="199">
        <v>-0.72413793103448276</v>
      </c>
      <c r="BD169" s="399"/>
      <c r="BE169" s="199">
        <v>0.625</v>
      </c>
      <c r="BF169" s="399"/>
      <c r="BG169" s="199">
        <v>-7.6923076923076872E-2</v>
      </c>
      <c r="BH169" s="399"/>
      <c r="BI169" s="199">
        <v>8.3333333333333259E-2</v>
      </c>
      <c r="BJ169" s="199">
        <v>-0.40384615384615374</v>
      </c>
      <c r="BK169" s="199">
        <v>0.41935483870967727</v>
      </c>
      <c r="BL169" s="199">
        <v>0.27272727272727626</v>
      </c>
      <c r="BM169" s="199">
        <v>-0.46428571428571574</v>
      </c>
      <c r="BN169" s="199">
        <v>0.25</v>
      </c>
      <c r="BO169" s="396"/>
      <c r="BR169" s="310" t="s">
        <v>0</v>
      </c>
      <c r="BS169" s="199">
        <v>5.0000000000000044E-2</v>
      </c>
      <c r="BT169" s="201" t="s">
        <v>507</v>
      </c>
      <c r="BU169" s="201" t="s">
        <v>507</v>
      </c>
      <c r="BV169" s="199">
        <v>0</v>
      </c>
      <c r="BW169" s="199">
        <v>0</v>
      </c>
      <c r="BX169" s="199">
        <v>0.33333333333333326</v>
      </c>
      <c r="BY169" s="199">
        <v>-0.25</v>
      </c>
      <c r="BZ169" s="199">
        <v>0.33333333333333326</v>
      </c>
      <c r="CA169" s="399"/>
      <c r="CB169" s="199">
        <v>0.125</v>
      </c>
      <c r="CC169" s="399"/>
      <c r="CD169" s="199">
        <v>0.11111111111111116</v>
      </c>
      <c r="CE169" s="399"/>
      <c r="CF169" s="199">
        <v>-0.4</v>
      </c>
      <c r="CG169" s="199">
        <v>0.33333333333333326</v>
      </c>
      <c r="CH169" s="199">
        <v>0</v>
      </c>
      <c r="CI169" s="199">
        <v>4.4408920985006262E-16</v>
      </c>
      <c r="CJ169" s="199">
        <v>4.4408920985006262E-16</v>
      </c>
      <c r="CK169" s="199">
        <v>0</v>
      </c>
      <c r="CL169" s="396"/>
      <c r="CO169" s="310" t="s">
        <v>0</v>
      </c>
      <c r="CP169" s="199">
        <v>0</v>
      </c>
      <c r="CQ169" s="201" t="s">
        <v>507</v>
      </c>
      <c r="CR169" s="201" t="s">
        <v>507</v>
      </c>
      <c r="CS169" s="199">
        <v>7.1428571428571397E-2</v>
      </c>
      <c r="CT169" s="199">
        <v>-0.31666666666666665</v>
      </c>
      <c r="CU169" s="199">
        <v>0.21951219512195141</v>
      </c>
      <c r="CV169" s="199">
        <v>-5.0000000000000044E-2</v>
      </c>
      <c r="CW169" s="199">
        <v>-0.15789473684210531</v>
      </c>
      <c r="CX169" s="399"/>
      <c r="CY169" s="199">
        <v>0.25</v>
      </c>
      <c r="CZ169" s="399"/>
      <c r="DA169" s="199">
        <v>0.19999999999999996</v>
      </c>
      <c r="DB169" s="399"/>
      <c r="DC169" s="199">
        <v>-0.33333333333333326</v>
      </c>
      <c r="DD169" s="199">
        <v>9.9999999999999867E-2</v>
      </c>
      <c r="DE169" s="199">
        <v>0</v>
      </c>
      <c r="DF169" s="199">
        <v>-0.25</v>
      </c>
      <c r="DG169" s="199">
        <v>0.21212121212121215</v>
      </c>
      <c r="DH169" s="199">
        <v>-0.16666666666666663</v>
      </c>
      <c r="DI169" s="396"/>
      <c r="DL169" s="310" t="s">
        <v>0</v>
      </c>
      <c r="DM169" s="199">
        <v>-0.21739130434782616</v>
      </c>
      <c r="DN169" s="201" t="s">
        <v>507</v>
      </c>
      <c r="DO169" s="201" t="s">
        <v>507</v>
      </c>
      <c r="DP169" s="199">
        <v>1</v>
      </c>
      <c r="DQ169" s="199">
        <v>-0.53571428571428581</v>
      </c>
      <c r="DR169" s="199">
        <v>0.61538461538461542</v>
      </c>
      <c r="DS169" s="199">
        <v>-4.7619047619047561E-2</v>
      </c>
      <c r="DT169" s="199">
        <v>-0.27500000000000013</v>
      </c>
      <c r="DU169" s="199"/>
      <c r="DV169" s="407"/>
      <c r="DW169" s="199">
        <v>0.931034482758621</v>
      </c>
      <c r="DX169" s="407"/>
      <c r="DY169" s="199">
        <v>-0.37500000000000011</v>
      </c>
      <c r="DZ169" s="407"/>
      <c r="EA169" s="199">
        <v>0.25714285714285712</v>
      </c>
      <c r="EB169" s="199">
        <v>-0.31818181818181812</v>
      </c>
      <c r="EC169" s="199">
        <v>0.73333333333333317</v>
      </c>
      <c r="ED169" s="199">
        <v>-7.6923076923076872E-2</v>
      </c>
      <c r="EE169" s="199">
        <v>-0.41666666666666663</v>
      </c>
      <c r="EF169" s="199">
        <v>-0.5</v>
      </c>
      <c r="EG169" s="396"/>
    </row>
    <row r="170" spans="1:137" x14ac:dyDescent="0.3">
      <c r="A170" s="3" t="s">
        <v>79</v>
      </c>
      <c r="B170" s="199" t="s">
        <v>507</v>
      </c>
      <c r="C170" s="201" t="s">
        <v>507</v>
      </c>
      <c r="D170" s="201" t="s">
        <v>507</v>
      </c>
      <c r="E170" s="199" t="s">
        <v>507</v>
      </c>
      <c r="F170" s="199">
        <v>0.25000000000000022</v>
      </c>
      <c r="G170" s="199">
        <v>0</v>
      </c>
      <c r="H170" s="199" t="s">
        <v>507</v>
      </c>
      <c r="I170" s="199" t="s">
        <v>507</v>
      </c>
      <c r="J170" s="399"/>
      <c r="K170" s="199" t="s">
        <v>507</v>
      </c>
      <c r="L170" s="399"/>
      <c r="M170" s="199">
        <v>-0.5</v>
      </c>
      <c r="N170" s="399"/>
      <c r="O170" s="199">
        <v>0.5</v>
      </c>
      <c r="P170" s="199">
        <v>-0.33333333333333337</v>
      </c>
      <c r="Q170" s="199">
        <v>0.5</v>
      </c>
      <c r="R170" s="199">
        <v>0.5</v>
      </c>
      <c r="S170" s="199">
        <v>0</v>
      </c>
      <c r="T170" s="199">
        <v>-0.66666666666666674</v>
      </c>
      <c r="U170" s="396"/>
      <c r="X170" s="310" t="s">
        <v>79</v>
      </c>
      <c r="Y170" s="199" t="s">
        <v>507</v>
      </c>
      <c r="Z170" s="201" t="s">
        <v>507</v>
      </c>
      <c r="AA170" s="201" t="s">
        <v>507</v>
      </c>
      <c r="AB170" s="199" t="s">
        <v>507</v>
      </c>
      <c r="AC170" s="199">
        <v>0.5</v>
      </c>
      <c r="AD170" s="199">
        <v>-0.33333333333333337</v>
      </c>
      <c r="AE170" s="199" t="s">
        <v>507</v>
      </c>
      <c r="AF170" s="199" t="s">
        <v>507</v>
      </c>
      <c r="AG170" s="399"/>
      <c r="AH170" s="199" t="s">
        <v>507</v>
      </c>
      <c r="AI170" s="399"/>
      <c r="AJ170" s="199">
        <v>-0.19999999999999984</v>
      </c>
      <c r="AK170" s="399"/>
      <c r="AL170" s="199">
        <v>0</v>
      </c>
      <c r="AM170" s="199">
        <v>0.24999999999999978</v>
      </c>
      <c r="AN170" s="199">
        <v>0</v>
      </c>
      <c r="AO170" s="199">
        <v>1.9984014443252818E-15</v>
      </c>
      <c r="AP170" s="199">
        <v>-4.0000000000001923E-2</v>
      </c>
      <c r="AQ170" s="199">
        <v>4.1666666666666519E-2</v>
      </c>
      <c r="AR170" s="396"/>
      <c r="AU170" s="310" t="s">
        <v>79</v>
      </c>
      <c r="AV170" s="199" t="s">
        <v>507</v>
      </c>
      <c r="AW170" s="201" t="s">
        <v>507</v>
      </c>
      <c r="AX170" s="201" t="s">
        <v>507</v>
      </c>
      <c r="AY170" s="199" t="s">
        <v>507</v>
      </c>
      <c r="AZ170" s="199">
        <v>0</v>
      </c>
      <c r="BA170" s="199">
        <v>-0.23076923076923073</v>
      </c>
      <c r="BB170" s="199" t="s">
        <v>507</v>
      </c>
      <c r="BC170" s="199" t="s">
        <v>507</v>
      </c>
      <c r="BD170" s="399"/>
      <c r="BE170" s="199" t="s">
        <v>507</v>
      </c>
      <c r="BF170" s="399"/>
      <c r="BG170" s="199">
        <v>-0.23076923076923073</v>
      </c>
      <c r="BH170" s="399"/>
      <c r="BI170" s="199">
        <v>0</v>
      </c>
      <c r="BJ170" s="199">
        <v>-0.22499999999999998</v>
      </c>
      <c r="BK170" s="199">
        <v>3.2258064516129004E-2</v>
      </c>
      <c r="BL170" s="199">
        <v>-0.25</v>
      </c>
      <c r="BM170" s="199">
        <v>0.25</v>
      </c>
      <c r="BN170" s="199">
        <v>1.5</v>
      </c>
      <c r="BO170" s="396"/>
      <c r="BR170" s="310" t="s">
        <v>79</v>
      </c>
      <c r="BS170" s="199" t="s">
        <v>507</v>
      </c>
      <c r="BT170" s="201" t="s">
        <v>507</v>
      </c>
      <c r="BU170" s="201" t="s">
        <v>507</v>
      </c>
      <c r="BV170" s="199" t="s">
        <v>507</v>
      </c>
      <c r="BW170" s="199">
        <v>-0.16666666666666663</v>
      </c>
      <c r="BX170" s="199">
        <v>0</v>
      </c>
      <c r="BY170" s="199" t="s">
        <v>507</v>
      </c>
      <c r="BZ170" s="199" t="s">
        <v>507</v>
      </c>
      <c r="CA170" s="399"/>
      <c r="CB170" s="199" t="s">
        <v>507</v>
      </c>
      <c r="CC170" s="399"/>
      <c r="CD170" s="199">
        <v>7.1428571428571397E-2</v>
      </c>
      <c r="CE170" s="399"/>
      <c r="CF170" s="199">
        <v>0</v>
      </c>
      <c r="CG170" s="199">
        <v>0.16666666666666674</v>
      </c>
      <c r="CH170" s="199">
        <v>0</v>
      </c>
      <c r="CI170" s="199">
        <v>-0.1428571428571429</v>
      </c>
      <c r="CJ170" s="199">
        <v>0</v>
      </c>
      <c r="CK170" s="199">
        <v>0.5</v>
      </c>
      <c r="CL170" s="396"/>
      <c r="CO170" s="310" t="s">
        <v>79</v>
      </c>
      <c r="CP170" s="199" t="s">
        <v>507</v>
      </c>
      <c r="CQ170" s="201" t="s">
        <v>507</v>
      </c>
      <c r="CR170" s="201" t="s">
        <v>507</v>
      </c>
      <c r="CS170" s="199" t="s">
        <v>507</v>
      </c>
      <c r="CT170" s="199">
        <v>-0.31666666666666665</v>
      </c>
      <c r="CU170" s="199">
        <v>0.46341463414634143</v>
      </c>
      <c r="CV170" s="199" t="s">
        <v>507</v>
      </c>
      <c r="CW170" s="199" t="s">
        <v>507</v>
      </c>
      <c r="CX170" s="399"/>
      <c r="CY170" s="199" t="s">
        <v>507</v>
      </c>
      <c r="CZ170" s="399"/>
      <c r="DA170" s="199">
        <v>1</v>
      </c>
      <c r="DB170" s="399"/>
      <c r="DC170" s="199">
        <v>-0.46590909090909094</v>
      </c>
      <c r="DD170" s="199">
        <v>-6.3829787234042534E-2</v>
      </c>
      <c r="DE170" s="199">
        <v>0</v>
      </c>
      <c r="DF170" s="199">
        <v>9.090909090909105E-2</v>
      </c>
      <c r="DG170" s="199">
        <v>-0.16666666666666663</v>
      </c>
      <c r="DH170" s="199">
        <v>0.14285714285714302</v>
      </c>
      <c r="DI170" s="396"/>
      <c r="DL170" s="310" t="s">
        <v>79</v>
      </c>
      <c r="DM170" s="199" t="s">
        <v>507</v>
      </c>
      <c r="DN170" s="201" t="s">
        <v>507</v>
      </c>
      <c r="DO170" s="201" t="s">
        <v>507</v>
      </c>
      <c r="DP170" s="199" t="s">
        <v>507</v>
      </c>
      <c r="DQ170" s="199">
        <v>-0.37499999999999989</v>
      </c>
      <c r="DR170" s="199">
        <v>0.5</v>
      </c>
      <c r="DS170" s="199" t="s">
        <v>507</v>
      </c>
      <c r="DT170" s="199" t="s">
        <v>507</v>
      </c>
      <c r="DU170" s="199"/>
      <c r="DV170" s="407"/>
      <c r="DW170" s="199" t="s">
        <v>507</v>
      </c>
      <c r="DX170" s="407"/>
      <c r="DY170" s="199">
        <v>-0.4285714285714286</v>
      </c>
      <c r="DZ170" s="407"/>
      <c r="EA170" s="199">
        <v>0.25000000000000022</v>
      </c>
      <c r="EB170" s="199">
        <v>0.5</v>
      </c>
      <c r="EC170" s="199">
        <v>-6.6666666666666652E-2</v>
      </c>
      <c r="ED170" s="199">
        <v>0.28571428571428559</v>
      </c>
      <c r="EE170" s="199">
        <v>-0.55555555555555558</v>
      </c>
      <c r="EF170" s="199">
        <v>-0.4285714285714286</v>
      </c>
      <c r="EG170" s="396"/>
    </row>
    <row r="171" spans="1:137" x14ac:dyDescent="0.3">
      <c r="A171" s="3" t="s">
        <v>818</v>
      </c>
      <c r="B171" s="199"/>
      <c r="C171" s="201"/>
      <c r="D171" s="201"/>
      <c r="E171" s="199"/>
      <c r="F171" s="199"/>
      <c r="G171" s="199"/>
      <c r="H171" s="199"/>
      <c r="I171" s="199"/>
      <c r="J171" s="399"/>
      <c r="K171" s="199"/>
      <c r="L171" s="399"/>
      <c r="M171" s="199"/>
      <c r="N171" s="399"/>
      <c r="O171" s="199" t="s">
        <v>507</v>
      </c>
      <c r="P171" s="199" t="s">
        <v>507</v>
      </c>
      <c r="Q171" s="199" t="s">
        <v>507</v>
      </c>
      <c r="R171" s="199" t="s">
        <v>507</v>
      </c>
      <c r="S171" s="199" t="s">
        <v>507</v>
      </c>
      <c r="T171" s="199" t="s">
        <v>507</v>
      </c>
      <c r="U171" s="396"/>
      <c r="X171" s="310" t="s">
        <v>818</v>
      </c>
      <c r="Y171" s="199"/>
      <c r="Z171" s="201"/>
      <c r="AA171" s="201"/>
      <c r="AB171" s="199"/>
      <c r="AC171" s="199"/>
      <c r="AD171" s="199"/>
      <c r="AE171" s="199"/>
      <c r="AF171" s="199"/>
      <c r="AG171" s="399"/>
      <c r="AH171" s="199"/>
      <c r="AI171" s="399"/>
      <c r="AJ171" s="199"/>
      <c r="AK171" s="399"/>
      <c r="AL171" s="199" t="s">
        <v>507</v>
      </c>
      <c r="AM171" s="199" t="s">
        <v>507</v>
      </c>
      <c r="AN171" s="199" t="s">
        <v>507</v>
      </c>
      <c r="AO171" s="199" t="s">
        <v>507</v>
      </c>
      <c r="AP171" s="199" t="s">
        <v>507</v>
      </c>
      <c r="AQ171" s="199" t="s">
        <v>507</v>
      </c>
      <c r="AR171" s="396"/>
      <c r="AU171" s="310" t="s">
        <v>818</v>
      </c>
      <c r="AV171" s="199"/>
      <c r="AW171" s="201"/>
      <c r="AX171" s="201"/>
      <c r="AY171" s="199"/>
      <c r="AZ171" s="199"/>
      <c r="BA171" s="199"/>
      <c r="BB171" s="199"/>
      <c r="BC171" s="199"/>
      <c r="BD171" s="399"/>
      <c r="BE171" s="199"/>
      <c r="BF171" s="399"/>
      <c r="BG171" s="199"/>
      <c r="BH171" s="399"/>
      <c r="BI171" s="199" t="s">
        <v>507</v>
      </c>
      <c r="BJ171" s="199" t="s">
        <v>507</v>
      </c>
      <c r="BK171" s="199" t="s">
        <v>507</v>
      </c>
      <c r="BL171" s="199" t="s">
        <v>507</v>
      </c>
      <c r="BM171" s="199" t="s">
        <v>507</v>
      </c>
      <c r="BN171" s="199" t="s">
        <v>507</v>
      </c>
      <c r="BO171" s="396"/>
      <c r="BR171" s="310" t="s">
        <v>818</v>
      </c>
      <c r="BS171" s="199"/>
      <c r="BT171" s="201"/>
      <c r="BU171" s="201"/>
      <c r="BV171" s="199"/>
      <c r="BW171" s="199"/>
      <c r="BX171" s="199"/>
      <c r="BY171" s="199"/>
      <c r="BZ171" s="199"/>
      <c r="CA171" s="399"/>
      <c r="CB171" s="199"/>
      <c r="CC171" s="399"/>
      <c r="CD171" s="199"/>
      <c r="CE171" s="399"/>
      <c r="CF171" s="199" t="s">
        <v>507</v>
      </c>
      <c r="CG171" s="199" t="s">
        <v>507</v>
      </c>
      <c r="CH171" s="199" t="s">
        <v>507</v>
      </c>
      <c r="CI171" s="199" t="s">
        <v>507</v>
      </c>
      <c r="CJ171" s="199" t="s">
        <v>507</v>
      </c>
      <c r="CK171" s="199" t="s">
        <v>507</v>
      </c>
      <c r="CL171" s="396"/>
      <c r="CO171" s="310" t="s">
        <v>818</v>
      </c>
      <c r="CP171" s="199"/>
      <c r="CQ171" s="201"/>
      <c r="CR171" s="201"/>
      <c r="CS171" s="199"/>
      <c r="CT171" s="199"/>
      <c r="CU171" s="199"/>
      <c r="CV171" s="199"/>
      <c r="CW171" s="199"/>
      <c r="CX171" s="399"/>
      <c r="CY171" s="199"/>
      <c r="CZ171" s="399"/>
      <c r="DA171" s="199"/>
      <c r="DB171" s="399"/>
      <c r="DC171" s="199" t="s">
        <v>507</v>
      </c>
      <c r="DD171" s="199" t="s">
        <v>507</v>
      </c>
      <c r="DE171" s="199" t="s">
        <v>507</v>
      </c>
      <c r="DF171" s="199" t="s">
        <v>507</v>
      </c>
      <c r="DG171" s="199" t="s">
        <v>507</v>
      </c>
      <c r="DH171" s="199" t="s">
        <v>507</v>
      </c>
      <c r="DI171" s="396"/>
      <c r="DL171" s="310" t="s">
        <v>818</v>
      </c>
      <c r="DM171" s="199"/>
      <c r="DN171" s="201"/>
      <c r="DO171" s="201"/>
      <c r="DP171" s="199"/>
      <c r="DQ171" s="199"/>
      <c r="DR171" s="199"/>
      <c r="DS171" s="199"/>
      <c r="DT171" s="199"/>
      <c r="DU171" s="199"/>
      <c r="DV171" s="407"/>
      <c r="DW171" s="199"/>
      <c r="DX171" s="407"/>
      <c r="DY171" s="199"/>
      <c r="DZ171" s="407"/>
      <c r="EA171" s="199" t="s">
        <v>507</v>
      </c>
      <c r="EB171" s="199" t="s">
        <v>507</v>
      </c>
      <c r="EC171" s="199" t="s">
        <v>507</v>
      </c>
      <c r="ED171" s="199" t="s">
        <v>507</v>
      </c>
      <c r="EE171" s="199" t="s">
        <v>507</v>
      </c>
      <c r="EF171" s="199" t="s">
        <v>507</v>
      </c>
      <c r="EG171" s="396"/>
    </row>
    <row r="172" spans="1:137" x14ac:dyDescent="0.3">
      <c r="A172" s="1" t="s">
        <v>164</v>
      </c>
      <c r="B172" s="199"/>
      <c r="C172" s="201"/>
      <c r="D172" s="201"/>
      <c r="E172" s="199"/>
      <c r="F172" s="199"/>
      <c r="G172" s="199"/>
      <c r="H172" s="199"/>
      <c r="I172" s="199"/>
      <c r="J172" s="399"/>
      <c r="K172" s="199"/>
      <c r="L172" s="399"/>
      <c r="M172" s="199" t="s">
        <v>507</v>
      </c>
      <c r="N172" s="399"/>
      <c r="O172" s="199" t="s">
        <v>507</v>
      </c>
      <c r="P172" s="199" t="s">
        <v>507</v>
      </c>
      <c r="Q172" s="199" t="s">
        <v>507</v>
      </c>
      <c r="R172" s="199" t="s">
        <v>507</v>
      </c>
      <c r="S172" s="199" t="s">
        <v>507</v>
      </c>
      <c r="T172" s="199">
        <v>0</v>
      </c>
      <c r="U172" s="396"/>
      <c r="X172" s="309" t="s">
        <v>164</v>
      </c>
      <c r="Y172" s="199"/>
      <c r="Z172" s="201"/>
      <c r="AA172" s="201"/>
      <c r="AB172" s="199"/>
      <c r="AC172" s="199"/>
      <c r="AD172" s="199"/>
      <c r="AE172" s="199"/>
      <c r="AF172" s="199"/>
      <c r="AG172" s="399"/>
      <c r="AH172" s="199"/>
      <c r="AI172" s="399"/>
      <c r="AJ172" s="199" t="s">
        <v>507</v>
      </c>
      <c r="AK172" s="399"/>
      <c r="AL172" s="199" t="s">
        <v>507</v>
      </c>
      <c r="AM172" s="199" t="s">
        <v>507</v>
      </c>
      <c r="AN172" s="199" t="s">
        <v>507</v>
      </c>
      <c r="AO172" s="199" t="s">
        <v>507</v>
      </c>
      <c r="AP172" s="199">
        <v>-2.7777777777777679E-2</v>
      </c>
      <c r="AQ172" s="199">
        <v>-8.5714285714285743E-2</v>
      </c>
      <c r="AR172" s="396"/>
      <c r="AU172" s="309" t="s">
        <v>164</v>
      </c>
      <c r="AV172" s="199"/>
      <c r="AW172" s="201"/>
      <c r="AX172" s="201"/>
      <c r="AY172" s="199"/>
      <c r="AZ172" s="199"/>
      <c r="BA172" s="199"/>
      <c r="BB172" s="199"/>
      <c r="BC172" s="199"/>
      <c r="BD172" s="399"/>
      <c r="BE172" s="199"/>
      <c r="BF172" s="399"/>
      <c r="BG172" s="199" t="s">
        <v>507</v>
      </c>
      <c r="BH172" s="399"/>
      <c r="BI172" s="199" t="s">
        <v>507</v>
      </c>
      <c r="BJ172" s="199" t="s">
        <v>507</v>
      </c>
      <c r="BK172" s="199" t="s">
        <v>507</v>
      </c>
      <c r="BL172" s="199" t="s">
        <v>507</v>
      </c>
      <c r="BM172" s="199">
        <v>4.4408920985006262E-16</v>
      </c>
      <c r="BN172" s="199">
        <v>-0.16666666666666663</v>
      </c>
      <c r="BO172" s="396"/>
      <c r="BR172" s="309" t="s">
        <v>164</v>
      </c>
      <c r="BS172" s="199"/>
      <c r="BT172" s="201"/>
      <c r="BU172" s="201"/>
      <c r="BV172" s="199"/>
      <c r="BW172" s="199"/>
      <c r="BX172" s="199"/>
      <c r="BY172" s="199"/>
      <c r="BZ172" s="199"/>
      <c r="CA172" s="399"/>
      <c r="CB172" s="199"/>
      <c r="CC172" s="399"/>
      <c r="CD172" s="199" t="s">
        <v>507</v>
      </c>
      <c r="CE172" s="399"/>
      <c r="CF172" s="199" t="s">
        <v>507</v>
      </c>
      <c r="CG172" s="199" t="s">
        <v>507</v>
      </c>
      <c r="CH172" s="199" t="s">
        <v>507</v>
      </c>
      <c r="CI172" s="199" t="s">
        <v>507</v>
      </c>
      <c r="CJ172" s="199">
        <v>8.8817841970012523E-16</v>
      </c>
      <c r="CK172" s="199">
        <v>0</v>
      </c>
      <c r="CL172" s="396"/>
      <c r="CO172" s="309" t="s">
        <v>164</v>
      </c>
      <c r="CP172" s="199"/>
      <c r="CQ172" s="201"/>
      <c r="CR172" s="201"/>
      <c r="CS172" s="199"/>
      <c r="CT172" s="199"/>
      <c r="CU172" s="199"/>
      <c r="CV172" s="199"/>
      <c r="CW172" s="199"/>
      <c r="CX172" s="399"/>
      <c r="CY172" s="199"/>
      <c r="CZ172" s="399"/>
      <c r="DA172" s="199" t="s">
        <v>507</v>
      </c>
      <c r="DB172" s="399"/>
      <c r="DC172" s="199" t="s">
        <v>507</v>
      </c>
      <c r="DD172" s="199" t="s">
        <v>507</v>
      </c>
      <c r="DE172" s="199" t="s">
        <v>507</v>
      </c>
      <c r="DF172" s="199" t="s">
        <v>507</v>
      </c>
      <c r="DG172" s="199">
        <v>-0.16666666666666663</v>
      </c>
      <c r="DH172" s="199">
        <v>-0.55555555555555558</v>
      </c>
      <c r="DI172" s="396"/>
      <c r="DL172" s="309" t="s">
        <v>164</v>
      </c>
      <c r="DM172" s="199"/>
      <c r="DN172" s="201"/>
      <c r="DO172" s="201"/>
      <c r="DP172" s="199"/>
      <c r="DQ172" s="199"/>
      <c r="DR172" s="199"/>
      <c r="DS172" s="199"/>
      <c r="DT172" s="199"/>
      <c r="DU172" s="199"/>
      <c r="DV172" s="407"/>
      <c r="DW172" s="199"/>
      <c r="DX172" s="407"/>
      <c r="DY172" s="199" t="s">
        <v>507</v>
      </c>
      <c r="DZ172" s="407"/>
      <c r="EA172" s="199" t="s">
        <v>507</v>
      </c>
      <c r="EB172" s="199" t="s">
        <v>507</v>
      </c>
      <c r="EC172" s="199" t="s">
        <v>507</v>
      </c>
      <c r="ED172" s="199" t="s">
        <v>507</v>
      </c>
      <c r="EE172" s="199">
        <v>-0.22222222222222221</v>
      </c>
      <c r="EF172" s="199">
        <v>-0.29999999999999993</v>
      </c>
      <c r="EG172" s="396"/>
    </row>
    <row r="173" spans="1:137" x14ac:dyDescent="0.3">
      <c r="A173" s="3" t="s">
        <v>153</v>
      </c>
      <c r="B173" s="199"/>
      <c r="C173" s="201"/>
      <c r="D173" s="201"/>
      <c r="E173" s="199"/>
      <c r="F173" s="199"/>
      <c r="G173" s="199"/>
      <c r="H173" s="199"/>
      <c r="I173" s="199"/>
      <c r="J173" s="399"/>
      <c r="K173" s="199" t="s">
        <v>507</v>
      </c>
      <c r="L173" s="399"/>
      <c r="M173" s="199">
        <v>0</v>
      </c>
      <c r="N173" s="399"/>
      <c r="O173" s="199">
        <v>0</v>
      </c>
      <c r="P173" s="199">
        <v>0</v>
      </c>
      <c r="Q173" s="199" t="s">
        <v>507</v>
      </c>
      <c r="R173" s="199" t="s">
        <v>507</v>
      </c>
      <c r="S173" s="199" t="s">
        <v>507</v>
      </c>
      <c r="T173" s="199">
        <v>0</v>
      </c>
      <c r="U173" s="396"/>
      <c r="X173" s="310" t="s">
        <v>153</v>
      </c>
      <c r="Y173" s="199"/>
      <c r="Z173" s="201"/>
      <c r="AA173" s="201"/>
      <c r="AB173" s="199"/>
      <c r="AC173" s="199"/>
      <c r="AD173" s="199"/>
      <c r="AE173" s="199"/>
      <c r="AF173" s="199"/>
      <c r="AG173" s="399"/>
      <c r="AH173" s="199" t="s">
        <v>507</v>
      </c>
      <c r="AI173" s="399"/>
      <c r="AJ173" s="199">
        <v>-0.19999999999999984</v>
      </c>
      <c r="AK173" s="399"/>
      <c r="AL173" s="199">
        <v>0</v>
      </c>
      <c r="AM173" s="199">
        <v>0.93499999999999983</v>
      </c>
      <c r="AN173" s="199" t="s">
        <v>507</v>
      </c>
      <c r="AO173" s="199" t="s">
        <v>507</v>
      </c>
      <c r="AP173" s="199" t="s">
        <v>507</v>
      </c>
      <c r="AQ173" s="199">
        <v>-8.5714285714285743E-2</v>
      </c>
      <c r="AR173" s="396"/>
      <c r="AU173" s="310" t="s">
        <v>153</v>
      </c>
      <c r="AV173" s="199"/>
      <c r="AW173" s="201"/>
      <c r="AX173" s="201"/>
      <c r="AY173" s="199"/>
      <c r="AZ173" s="199"/>
      <c r="BA173" s="199"/>
      <c r="BB173" s="199"/>
      <c r="BC173" s="199"/>
      <c r="BD173" s="399"/>
      <c r="BE173" s="199" t="s">
        <v>507</v>
      </c>
      <c r="BF173" s="399"/>
      <c r="BG173" s="199">
        <v>0</v>
      </c>
      <c r="BH173" s="399"/>
      <c r="BI173" s="199">
        <v>0.41666666666666674</v>
      </c>
      <c r="BJ173" s="199">
        <v>-8.8235294117647078E-2</v>
      </c>
      <c r="BK173" s="199" t="s">
        <v>507</v>
      </c>
      <c r="BL173" s="199" t="s">
        <v>507</v>
      </c>
      <c r="BM173" s="199" t="s">
        <v>507</v>
      </c>
      <c r="BN173" s="199">
        <v>0.25</v>
      </c>
      <c r="BO173" s="396"/>
      <c r="BR173" s="310" t="s">
        <v>153</v>
      </c>
      <c r="BS173" s="199"/>
      <c r="BT173" s="201"/>
      <c r="BU173" s="201"/>
      <c r="BV173" s="199"/>
      <c r="BW173" s="199"/>
      <c r="BX173" s="199"/>
      <c r="BY173" s="199"/>
      <c r="BZ173" s="199"/>
      <c r="CA173" s="399"/>
      <c r="CB173" s="199" t="s">
        <v>507</v>
      </c>
      <c r="CC173" s="399"/>
      <c r="CD173" s="199">
        <v>0</v>
      </c>
      <c r="CE173" s="399"/>
      <c r="CF173" s="199">
        <v>0</v>
      </c>
      <c r="CG173" s="199">
        <v>0.16666666666666674</v>
      </c>
      <c r="CH173" s="199" t="s">
        <v>507</v>
      </c>
      <c r="CI173" s="199" t="s">
        <v>507</v>
      </c>
      <c r="CJ173" s="199" t="s">
        <v>507</v>
      </c>
      <c r="CK173" s="199">
        <v>0.10416666666666674</v>
      </c>
      <c r="CL173" s="396"/>
      <c r="CO173" s="310" t="s">
        <v>153</v>
      </c>
      <c r="CP173" s="199"/>
      <c r="CQ173" s="201"/>
      <c r="CR173" s="201"/>
      <c r="CS173" s="199"/>
      <c r="CT173" s="199"/>
      <c r="CU173" s="199"/>
      <c r="CV173" s="199"/>
      <c r="CW173" s="199"/>
      <c r="CX173" s="399"/>
      <c r="CY173" s="199" t="s">
        <v>507</v>
      </c>
      <c r="CZ173" s="399"/>
      <c r="DA173" s="199">
        <v>0.19999999999999996</v>
      </c>
      <c r="DB173" s="399"/>
      <c r="DC173" s="199">
        <v>-0.33333333333333326</v>
      </c>
      <c r="DD173" s="199">
        <v>9.9999999999999867E-2</v>
      </c>
      <c r="DE173" s="199" t="s">
        <v>507</v>
      </c>
      <c r="DF173" s="199" t="s">
        <v>507</v>
      </c>
      <c r="DG173" s="199" t="s">
        <v>507</v>
      </c>
      <c r="DH173" s="199">
        <v>0</v>
      </c>
      <c r="DI173" s="396"/>
      <c r="DL173" s="310" t="s">
        <v>153</v>
      </c>
      <c r="DM173" s="199"/>
      <c r="DN173" s="201"/>
      <c r="DO173" s="201"/>
      <c r="DP173" s="199"/>
      <c r="DQ173" s="199"/>
      <c r="DR173" s="199"/>
      <c r="DS173" s="199"/>
      <c r="DT173" s="199"/>
      <c r="DU173" s="199"/>
      <c r="DV173" s="407"/>
      <c r="DW173" s="199" t="s">
        <v>507</v>
      </c>
      <c r="DX173" s="407"/>
      <c r="DY173" s="199">
        <v>7.1428571428571397E-2</v>
      </c>
      <c r="DZ173" s="407"/>
      <c r="EA173" s="199">
        <v>6.6666666666666652E-2</v>
      </c>
      <c r="EB173" s="199">
        <v>-6.25E-2</v>
      </c>
      <c r="EC173" s="199" t="s">
        <v>507</v>
      </c>
      <c r="ED173" s="199" t="s">
        <v>507</v>
      </c>
      <c r="EE173" s="199" t="s">
        <v>507</v>
      </c>
      <c r="EF173" s="199">
        <v>-0.12499999999999989</v>
      </c>
      <c r="EG173" s="396"/>
    </row>
    <row r="174" spans="1:137" x14ac:dyDescent="0.3">
      <c r="A174" s="3" t="s">
        <v>201</v>
      </c>
      <c r="B174" s="199"/>
      <c r="C174" s="201"/>
      <c r="D174" s="201"/>
      <c r="E174" s="199"/>
      <c r="F174" s="199"/>
      <c r="G174" s="199"/>
      <c r="H174" s="199"/>
      <c r="I174" s="199"/>
      <c r="J174" s="399"/>
      <c r="K174" s="199"/>
      <c r="L174" s="399"/>
      <c r="M174" s="199"/>
      <c r="N174" s="399"/>
      <c r="O174" s="199"/>
      <c r="P174" s="199"/>
      <c r="Q174" s="199"/>
      <c r="R174" s="199"/>
      <c r="S174" s="199"/>
      <c r="T174" s="199" t="s">
        <v>507</v>
      </c>
      <c r="U174" s="396"/>
      <c r="X174" s="310" t="s">
        <v>201</v>
      </c>
      <c r="Y174" s="199"/>
      <c r="Z174" s="201"/>
      <c r="AA174" s="201"/>
      <c r="AB174" s="199"/>
      <c r="AC174" s="199"/>
      <c r="AD174" s="199"/>
      <c r="AE174" s="199"/>
      <c r="AF174" s="199"/>
      <c r="AG174" s="399"/>
      <c r="AH174" s="199"/>
      <c r="AI174" s="399"/>
      <c r="AJ174" s="199"/>
      <c r="AK174" s="399"/>
      <c r="AL174" s="199"/>
      <c r="AM174" s="199"/>
      <c r="AN174" s="199"/>
      <c r="AO174" s="199"/>
      <c r="AP174" s="199"/>
      <c r="AQ174" s="199" t="s">
        <v>507</v>
      </c>
      <c r="AR174" s="396"/>
      <c r="AU174" s="310" t="s">
        <v>201</v>
      </c>
      <c r="AV174" s="199"/>
      <c r="AW174" s="201"/>
      <c r="AX174" s="201"/>
      <c r="AY174" s="199"/>
      <c r="AZ174" s="199"/>
      <c r="BA174" s="199"/>
      <c r="BB174" s="199"/>
      <c r="BC174" s="199"/>
      <c r="BD174" s="399"/>
      <c r="BE174" s="199"/>
      <c r="BF174" s="399"/>
      <c r="BG174" s="199"/>
      <c r="BH174" s="399"/>
      <c r="BI174" s="199"/>
      <c r="BJ174" s="199"/>
      <c r="BK174" s="199"/>
      <c r="BL174" s="199"/>
      <c r="BM174" s="199"/>
      <c r="BN174" s="199" t="s">
        <v>507</v>
      </c>
      <c r="BO174" s="396"/>
      <c r="BR174" s="310" t="s">
        <v>201</v>
      </c>
      <c r="BS174" s="199"/>
      <c r="BT174" s="201"/>
      <c r="BU174" s="201"/>
      <c r="BV174" s="199"/>
      <c r="BW174" s="199"/>
      <c r="BX174" s="199"/>
      <c r="BY174" s="199"/>
      <c r="BZ174" s="199"/>
      <c r="CA174" s="399"/>
      <c r="CB174" s="199"/>
      <c r="CC174" s="399"/>
      <c r="CD174" s="199"/>
      <c r="CE174" s="399"/>
      <c r="CF174" s="199"/>
      <c r="CG174" s="199"/>
      <c r="CH174" s="199"/>
      <c r="CI174" s="199"/>
      <c r="CJ174" s="199" t="s">
        <v>507</v>
      </c>
      <c r="CK174" s="199" t="s">
        <v>507</v>
      </c>
      <c r="CL174" s="396"/>
      <c r="CO174" s="310" t="s">
        <v>201</v>
      </c>
      <c r="CP174" s="199"/>
      <c r="CQ174" s="201"/>
      <c r="CR174" s="201"/>
      <c r="CS174" s="199"/>
      <c r="CT174" s="199"/>
      <c r="CU174" s="199"/>
      <c r="CV174" s="199"/>
      <c r="CW174" s="199"/>
      <c r="CX174" s="399"/>
      <c r="CY174" s="199"/>
      <c r="CZ174" s="399"/>
      <c r="DA174" s="199"/>
      <c r="DB174" s="399"/>
      <c r="DC174" s="199"/>
      <c r="DD174" s="199"/>
      <c r="DE174" s="199"/>
      <c r="DF174" s="199"/>
      <c r="DG174" s="199"/>
      <c r="DH174" s="199" t="s">
        <v>507</v>
      </c>
      <c r="DI174" s="396"/>
      <c r="DL174" s="310" t="s">
        <v>201</v>
      </c>
      <c r="DM174" s="199"/>
      <c r="DN174" s="201"/>
      <c r="DO174" s="201"/>
      <c r="DP174" s="199"/>
      <c r="DQ174" s="199"/>
      <c r="DR174" s="199"/>
      <c r="DS174" s="199"/>
      <c r="DT174" s="199"/>
      <c r="DU174" s="199"/>
      <c r="DV174" s="407"/>
      <c r="DW174" s="199"/>
      <c r="DX174" s="407"/>
      <c r="DY174" s="199"/>
      <c r="DZ174" s="407"/>
      <c r="EA174" s="199"/>
      <c r="EB174" s="199"/>
      <c r="EC174" s="199"/>
      <c r="ED174" s="199"/>
      <c r="EE174" s="199"/>
      <c r="EF174" s="199" t="s">
        <v>507</v>
      </c>
      <c r="EG174" s="396"/>
    </row>
    <row r="175" spans="1:137" x14ac:dyDescent="0.3">
      <c r="A175" s="1" t="s">
        <v>80</v>
      </c>
      <c r="B175" s="199">
        <v>1.1102230246251565E-15</v>
      </c>
      <c r="C175" s="199">
        <v>-0.5</v>
      </c>
      <c r="D175" s="199">
        <v>-0.5</v>
      </c>
      <c r="E175" s="199">
        <v>1</v>
      </c>
      <c r="F175" s="199">
        <v>-4.9999999999999933E-2</v>
      </c>
      <c r="G175" s="199" t="s">
        <v>507</v>
      </c>
      <c r="H175" s="199" t="s">
        <v>507</v>
      </c>
      <c r="I175" s="199" t="s">
        <v>507</v>
      </c>
      <c r="J175" s="399"/>
      <c r="K175" s="199">
        <v>0</v>
      </c>
      <c r="L175" s="399"/>
      <c r="M175" s="199" t="s">
        <v>507</v>
      </c>
      <c r="N175" s="399"/>
      <c r="O175" s="199" t="s">
        <v>507</v>
      </c>
      <c r="P175" s="199" t="s">
        <v>507</v>
      </c>
      <c r="Q175" s="199">
        <v>0</v>
      </c>
      <c r="R175" s="199">
        <v>0</v>
      </c>
      <c r="S175" s="199">
        <v>0</v>
      </c>
      <c r="T175" s="199">
        <v>0.5</v>
      </c>
      <c r="U175" s="396"/>
      <c r="X175" s="309" t="s">
        <v>80</v>
      </c>
      <c r="Y175" s="199">
        <v>0</v>
      </c>
      <c r="Z175" s="199">
        <v>0.25000000000000022</v>
      </c>
      <c r="AA175" s="199">
        <v>-0.20000000000000007</v>
      </c>
      <c r="AB175" s="199">
        <v>6.2500000000000222E-2</v>
      </c>
      <c r="AC175" s="199">
        <v>0.17647058823529416</v>
      </c>
      <c r="AD175" s="199" t="s">
        <v>507</v>
      </c>
      <c r="AE175" s="199" t="s">
        <v>507</v>
      </c>
      <c r="AF175" s="199" t="s">
        <v>507</v>
      </c>
      <c r="AG175" s="399"/>
      <c r="AH175" s="199">
        <v>0.66666666666666674</v>
      </c>
      <c r="AI175" s="399"/>
      <c r="AJ175" s="199" t="s">
        <v>507</v>
      </c>
      <c r="AK175" s="399"/>
      <c r="AL175" s="199" t="s">
        <v>507</v>
      </c>
      <c r="AM175" s="199" t="s">
        <v>507</v>
      </c>
      <c r="AN175" s="199">
        <v>0</v>
      </c>
      <c r="AO175" s="199">
        <v>0.33333333333333193</v>
      </c>
      <c r="AP175" s="199">
        <v>-0.124999999999999</v>
      </c>
      <c r="AQ175" s="199">
        <v>0</v>
      </c>
      <c r="AR175" s="396"/>
      <c r="AU175" s="309" t="s">
        <v>80</v>
      </c>
      <c r="AV175" s="199">
        <v>-9.0909090909090828E-2</v>
      </c>
      <c r="AW175" s="199">
        <v>0.5</v>
      </c>
      <c r="AX175" s="199">
        <v>-0.46666666666666667</v>
      </c>
      <c r="AY175" s="199">
        <v>0.5</v>
      </c>
      <c r="AZ175" s="199">
        <v>0.33333333333333326</v>
      </c>
      <c r="BA175" s="199" t="s">
        <v>507</v>
      </c>
      <c r="BB175" s="199" t="s">
        <v>507</v>
      </c>
      <c r="BC175" s="199" t="s">
        <v>507</v>
      </c>
      <c r="BD175" s="399"/>
      <c r="BE175" s="199">
        <v>-0.10000000000000009</v>
      </c>
      <c r="BF175" s="399"/>
      <c r="BG175" s="199" t="s">
        <v>507</v>
      </c>
      <c r="BH175" s="399"/>
      <c r="BI175" s="199" t="s">
        <v>507</v>
      </c>
      <c r="BJ175" s="199" t="s">
        <v>507</v>
      </c>
      <c r="BK175" s="199">
        <v>0</v>
      </c>
      <c r="BL175" s="199">
        <v>0</v>
      </c>
      <c r="BM175" s="199">
        <v>0</v>
      </c>
      <c r="BN175" s="199">
        <v>0</v>
      </c>
      <c r="BO175" s="396"/>
      <c r="BR175" s="309" t="s">
        <v>80</v>
      </c>
      <c r="BS175" s="199">
        <v>0</v>
      </c>
      <c r="BT175" s="199">
        <v>0</v>
      </c>
      <c r="BU175" s="199">
        <v>0</v>
      </c>
      <c r="BV175" s="199">
        <v>0</v>
      </c>
      <c r="BW175" s="199">
        <v>0</v>
      </c>
      <c r="BX175" s="199" t="s">
        <v>507</v>
      </c>
      <c r="BY175" s="199" t="s">
        <v>507</v>
      </c>
      <c r="BZ175" s="199" t="s">
        <v>507</v>
      </c>
      <c r="CA175" s="399"/>
      <c r="CB175" s="199">
        <v>-9.0909090909090828E-2</v>
      </c>
      <c r="CC175" s="399"/>
      <c r="CD175" s="199" t="s">
        <v>507</v>
      </c>
      <c r="CE175" s="399"/>
      <c r="CF175" s="199" t="s">
        <v>507</v>
      </c>
      <c r="CG175" s="199" t="s">
        <v>507</v>
      </c>
      <c r="CH175" s="199">
        <v>0</v>
      </c>
      <c r="CI175" s="199">
        <v>0</v>
      </c>
      <c r="CJ175" s="199">
        <v>0</v>
      </c>
      <c r="CK175" s="199">
        <v>0</v>
      </c>
      <c r="CL175" s="396"/>
      <c r="CO175" s="309" t="s">
        <v>80</v>
      </c>
      <c r="CP175" s="199">
        <v>0.11111111111111116</v>
      </c>
      <c r="CQ175" s="199">
        <v>0</v>
      </c>
      <c r="CR175" s="199">
        <v>0</v>
      </c>
      <c r="CS175" s="199">
        <v>0</v>
      </c>
      <c r="CT175" s="199">
        <v>-0.30000000000000004</v>
      </c>
      <c r="CU175" s="199" t="s">
        <v>507</v>
      </c>
      <c r="CV175" s="199" t="s">
        <v>507</v>
      </c>
      <c r="CW175" s="199" t="s">
        <v>507</v>
      </c>
      <c r="CX175" s="399"/>
      <c r="CY175" s="199">
        <v>0.22448979591836737</v>
      </c>
      <c r="CZ175" s="399"/>
      <c r="DA175" s="199" t="s">
        <v>507</v>
      </c>
      <c r="DB175" s="399"/>
      <c r="DC175" s="199" t="s">
        <v>507</v>
      </c>
      <c r="DD175" s="199" t="s">
        <v>507</v>
      </c>
      <c r="DE175" s="199">
        <v>0</v>
      </c>
      <c r="DF175" s="199">
        <v>0</v>
      </c>
      <c r="DG175" s="199">
        <v>0</v>
      </c>
      <c r="DH175" s="199">
        <v>0</v>
      </c>
      <c r="DI175" s="396"/>
      <c r="DL175" s="309" t="s">
        <v>80</v>
      </c>
      <c r="DM175" s="199">
        <v>0.57142857142857117</v>
      </c>
      <c r="DN175" s="199">
        <v>-0.36363636363636354</v>
      </c>
      <c r="DO175" s="199">
        <v>-0.2857142857142857</v>
      </c>
      <c r="DP175" s="199">
        <v>0.59999999999999987</v>
      </c>
      <c r="DQ175" s="199">
        <v>-0.12499999999999989</v>
      </c>
      <c r="DR175" s="199" t="s">
        <v>507</v>
      </c>
      <c r="DS175" s="199" t="s">
        <v>507</v>
      </c>
      <c r="DT175" s="199" t="s">
        <v>507</v>
      </c>
      <c r="DU175" s="199"/>
      <c r="DV175" s="407"/>
      <c r="DW175" s="199">
        <v>-0.4285714285714286</v>
      </c>
      <c r="DX175" s="407"/>
      <c r="DY175" s="199" t="s">
        <v>507</v>
      </c>
      <c r="DZ175" s="407"/>
      <c r="EA175" s="199" t="s">
        <v>507</v>
      </c>
      <c r="EB175" s="199" t="s">
        <v>507</v>
      </c>
      <c r="EC175" s="199">
        <v>-7.6923076923076872E-2</v>
      </c>
      <c r="ED175" s="199">
        <v>0</v>
      </c>
      <c r="EE175" s="199">
        <v>0</v>
      </c>
      <c r="EF175" s="199">
        <v>0</v>
      </c>
      <c r="EG175" s="396"/>
    </row>
    <row r="176" spans="1:137" x14ac:dyDescent="0.3">
      <c r="A176" s="1" t="s">
        <v>71</v>
      </c>
      <c r="B176" s="199">
        <v>0</v>
      </c>
      <c r="C176" s="199">
        <v>0</v>
      </c>
      <c r="D176" s="199">
        <v>0</v>
      </c>
      <c r="E176" s="199">
        <v>0</v>
      </c>
      <c r="F176" s="199" t="s">
        <v>507</v>
      </c>
      <c r="G176" s="199" t="s">
        <v>507</v>
      </c>
      <c r="H176" s="199">
        <v>3.3333333333333215E-2</v>
      </c>
      <c r="I176" s="199" t="s">
        <v>507</v>
      </c>
      <c r="J176" s="399"/>
      <c r="K176" s="199" t="s">
        <v>507</v>
      </c>
      <c r="L176" s="399"/>
      <c r="M176" s="199">
        <v>-0.33333333333333337</v>
      </c>
      <c r="N176" s="399"/>
      <c r="O176" s="199">
        <v>-0.25</v>
      </c>
      <c r="P176" s="199">
        <v>0.33333333333333326</v>
      </c>
      <c r="Q176" s="199" t="s">
        <v>507</v>
      </c>
      <c r="R176" s="199" t="s">
        <v>507</v>
      </c>
      <c r="S176" s="199" t="s">
        <v>507</v>
      </c>
      <c r="T176" s="199" t="s">
        <v>507</v>
      </c>
      <c r="U176" s="396"/>
      <c r="X176" s="309" t="s">
        <v>71</v>
      </c>
      <c r="Y176" s="199">
        <v>0.16666666666666674</v>
      </c>
      <c r="Z176" s="199">
        <v>0</v>
      </c>
      <c r="AA176" s="199">
        <v>0</v>
      </c>
      <c r="AB176" s="199">
        <v>0</v>
      </c>
      <c r="AC176" s="199" t="s">
        <v>507</v>
      </c>
      <c r="AD176" s="199" t="s">
        <v>507</v>
      </c>
      <c r="AE176" s="199">
        <v>0.19999999999999996</v>
      </c>
      <c r="AF176" s="199" t="s">
        <v>507</v>
      </c>
      <c r="AG176" s="399"/>
      <c r="AH176" s="199" t="s">
        <v>507</v>
      </c>
      <c r="AI176" s="399"/>
      <c r="AJ176" s="199">
        <v>-8.5714285714285743E-2</v>
      </c>
      <c r="AK176" s="399"/>
      <c r="AL176" s="199">
        <v>-0.125</v>
      </c>
      <c r="AM176" s="199">
        <v>0.42857142857142838</v>
      </c>
      <c r="AN176" s="199" t="s">
        <v>507</v>
      </c>
      <c r="AO176" s="199" t="s">
        <v>507</v>
      </c>
      <c r="AP176" s="199" t="s">
        <v>507</v>
      </c>
      <c r="AQ176" s="199" t="s">
        <v>507</v>
      </c>
      <c r="AR176" s="396"/>
      <c r="AU176" s="309" t="s">
        <v>71</v>
      </c>
      <c r="AV176" s="199">
        <v>0</v>
      </c>
      <c r="AW176" s="199">
        <v>0</v>
      </c>
      <c r="AX176" s="199">
        <v>0</v>
      </c>
      <c r="AY176" s="199">
        <v>0</v>
      </c>
      <c r="AZ176" s="199" t="s">
        <v>507</v>
      </c>
      <c r="BA176" s="199" t="s">
        <v>507</v>
      </c>
      <c r="BB176" s="199">
        <v>9.9999999999999867E-2</v>
      </c>
      <c r="BC176" s="199" t="s">
        <v>507</v>
      </c>
      <c r="BD176" s="399"/>
      <c r="BE176" s="199" t="s">
        <v>507</v>
      </c>
      <c r="BF176" s="399"/>
      <c r="BG176" s="199">
        <v>0</v>
      </c>
      <c r="BH176" s="399"/>
      <c r="BI176" s="199">
        <v>0</v>
      </c>
      <c r="BJ176" s="199">
        <v>0</v>
      </c>
      <c r="BK176" s="199" t="s">
        <v>507</v>
      </c>
      <c r="BL176" s="199" t="s">
        <v>507</v>
      </c>
      <c r="BM176" s="199" t="s">
        <v>507</v>
      </c>
      <c r="BN176" s="199" t="s">
        <v>507</v>
      </c>
      <c r="BO176" s="396"/>
      <c r="BR176" s="309" t="s">
        <v>71</v>
      </c>
      <c r="BS176" s="199">
        <v>0</v>
      </c>
      <c r="BT176" s="199">
        <v>0</v>
      </c>
      <c r="BU176" s="199">
        <v>0</v>
      </c>
      <c r="BV176" s="199">
        <v>0</v>
      </c>
      <c r="BW176" s="199" t="s">
        <v>507</v>
      </c>
      <c r="BX176" s="199" t="s">
        <v>507</v>
      </c>
      <c r="BY176" s="199">
        <v>0.5</v>
      </c>
      <c r="BZ176" s="199" t="s">
        <v>507</v>
      </c>
      <c r="CA176" s="399"/>
      <c r="CB176" s="199" t="s">
        <v>507</v>
      </c>
      <c r="CC176" s="399"/>
      <c r="CD176" s="199">
        <v>0</v>
      </c>
      <c r="CE176" s="399"/>
      <c r="CF176" s="199">
        <v>0.16666666666666674</v>
      </c>
      <c r="CG176" s="199">
        <v>-0.1428571428571429</v>
      </c>
      <c r="CH176" s="199" t="s">
        <v>507</v>
      </c>
      <c r="CI176" s="199" t="s">
        <v>507</v>
      </c>
      <c r="CJ176" s="199" t="s">
        <v>507</v>
      </c>
      <c r="CK176" s="199" t="s">
        <v>507</v>
      </c>
      <c r="CL176" s="396"/>
      <c r="CO176" s="309" t="s">
        <v>71</v>
      </c>
      <c r="CP176" s="199">
        <v>-0.12000000000000011</v>
      </c>
      <c r="CQ176" s="199">
        <v>0.18181818181818188</v>
      </c>
      <c r="CR176" s="199">
        <v>0</v>
      </c>
      <c r="CS176" s="199">
        <v>-3.8461538461538325E-2</v>
      </c>
      <c r="CT176" s="199" t="s">
        <v>507</v>
      </c>
      <c r="CU176" s="199" t="s">
        <v>507</v>
      </c>
      <c r="CV176" s="199">
        <v>7.1428571428571397E-2</v>
      </c>
      <c r="CW176" s="199" t="s">
        <v>507</v>
      </c>
      <c r="CX176" s="399"/>
      <c r="CY176" s="199" t="s">
        <v>507</v>
      </c>
      <c r="CZ176" s="399"/>
      <c r="DA176" s="199">
        <v>0.19999999999999996</v>
      </c>
      <c r="DB176" s="399"/>
      <c r="DC176" s="199">
        <v>0</v>
      </c>
      <c r="DD176" s="199">
        <v>6.6666666666666652E-2</v>
      </c>
      <c r="DE176" s="199" t="s">
        <v>507</v>
      </c>
      <c r="DF176" s="199" t="s">
        <v>507</v>
      </c>
      <c r="DG176" s="199" t="s">
        <v>507</v>
      </c>
      <c r="DH176" s="199" t="s">
        <v>507</v>
      </c>
      <c r="DI176" s="396"/>
      <c r="DL176" s="309" t="s">
        <v>71</v>
      </c>
      <c r="DM176" s="199">
        <v>-0.5</v>
      </c>
      <c r="DN176" s="199">
        <v>1</v>
      </c>
      <c r="DO176" s="199">
        <v>0</v>
      </c>
      <c r="DP176" s="199">
        <v>-0.5</v>
      </c>
      <c r="DQ176" s="199" t="s">
        <v>507</v>
      </c>
      <c r="DR176" s="199" t="s">
        <v>507</v>
      </c>
      <c r="DS176" s="199">
        <v>0</v>
      </c>
      <c r="DT176" s="199" t="s">
        <v>507</v>
      </c>
      <c r="DU176" s="199"/>
      <c r="DV176" s="407"/>
      <c r="DW176" s="199" t="s">
        <v>507</v>
      </c>
      <c r="DX176" s="407"/>
      <c r="DY176" s="199">
        <v>0</v>
      </c>
      <c r="DZ176" s="407"/>
      <c r="EA176" s="199">
        <v>-0.16666666666666663</v>
      </c>
      <c r="EB176" s="199">
        <v>0.19999999999999996</v>
      </c>
      <c r="EC176" s="199" t="s">
        <v>507</v>
      </c>
      <c r="ED176" s="199" t="s">
        <v>507</v>
      </c>
      <c r="EE176" s="199" t="s">
        <v>507</v>
      </c>
      <c r="EF176" s="199" t="s">
        <v>507</v>
      </c>
      <c r="EG176" s="396"/>
    </row>
    <row r="177" spans="1:137" x14ac:dyDescent="0.3">
      <c r="A177" s="3" t="s">
        <v>82</v>
      </c>
      <c r="B177" s="199" t="s">
        <v>507</v>
      </c>
      <c r="C177" s="199" t="s">
        <v>507</v>
      </c>
      <c r="D177" s="199" t="s">
        <v>507</v>
      </c>
      <c r="E177" s="199" t="s">
        <v>507</v>
      </c>
      <c r="F177" s="199" t="s">
        <v>507</v>
      </c>
      <c r="G177" s="199" t="s">
        <v>507</v>
      </c>
      <c r="H177" s="199" t="s">
        <v>507</v>
      </c>
      <c r="I177" s="199">
        <v>0.14285714285714279</v>
      </c>
      <c r="J177" s="399"/>
      <c r="K177" s="199">
        <v>0</v>
      </c>
      <c r="L177" s="399"/>
      <c r="M177" s="199">
        <v>0</v>
      </c>
      <c r="N177" s="399"/>
      <c r="O177" s="199">
        <v>5.0000000000000044E-2</v>
      </c>
      <c r="P177" s="199">
        <v>-4.7619047619047672E-2</v>
      </c>
      <c r="Q177" s="199">
        <v>0</v>
      </c>
      <c r="R177" s="199">
        <v>0</v>
      </c>
      <c r="S177" s="199">
        <v>0</v>
      </c>
      <c r="T177" s="199">
        <v>0</v>
      </c>
      <c r="U177" s="396"/>
      <c r="X177" s="310" t="s">
        <v>82</v>
      </c>
      <c r="Y177" s="199" t="s">
        <v>507</v>
      </c>
      <c r="Z177" s="199" t="s">
        <v>507</v>
      </c>
      <c r="AA177" s="199" t="s">
        <v>507</v>
      </c>
      <c r="AB177" s="199" t="s">
        <v>507</v>
      </c>
      <c r="AC177" s="199" t="s">
        <v>507</v>
      </c>
      <c r="AD177" s="199" t="s">
        <v>507</v>
      </c>
      <c r="AE177" s="199" t="s">
        <v>507</v>
      </c>
      <c r="AF177" s="199">
        <v>0</v>
      </c>
      <c r="AG177" s="399"/>
      <c r="AH177" s="199">
        <v>0</v>
      </c>
      <c r="AI177" s="399"/>
      <c r="AJ177" s="199">
        <v>0.42800000000000016</v>
      </c>
      <c r="AK177" s="399"/>
      <c r="AL177" s="199">
        <v>-0.29971988795518212</v>
      </c>
      <c r="AM177" s="199">
        <v>0</v>
      </c>
      <c r="AN177" s="199">
        <v>0</v>
      </c>
      <c r="AO177" s="199" t="s">
        <v>507</v>
      </c>
      <c r="AP177" s="199" t="s">
        <v>507</v>
      </c>
      <c r="AQ177" s="199">
        <v>0</v>
      </c>
      <c r="AR177" s="396"/>
      <c r="AU177" s="310" t="s">
        <v>82</v>
      </c>
      <c r="AV177" s="199" t="s">
        <v>507</v>
      </c>
      <c r="AW177" s="199" t="s">
        <v>507</v>
      </c>
      <c r="AX177" s="199" t="s">
        <v>507</v>
      </c>
      <c r="AY177" s="199" t="s">
        <v>507</v>
      </c>
      <c r="AZ177" s="199" t="s">
        <v>507</v>
      </c>
      <c r="BA177" s="199" t="s">
        <v>507</v>
      </c>
      <c r="BB177" s="199" t="s">
        <v>507</v>
      </c>
      <c r="BC177" s="199">
        <v>0.16666666666666674</v>
      </c>
      <c r="BD177" s="399"/>
      <c r="BE177" s="199">
        <v>-0.21428571428571441</v>
      </c>
      <c r="BF177" s="399"/>
      <c r="BG177" s="199">
        <v>9.090909090909105E-2</v>
      </c>
      <c r="BH177" s="399"/>
      <c r="BI177" s="199">
        <v>0</v>
      </c>
      <c r="BJ177" s="199">
        <v>0</v>
      </c>
      <c r="BK177" s="199">
        <v>0</v>
      </c>
      <c r="BL177" s="199" t="s">
        <v>507</v>
      </c>
      <c r="BM177" s="199" t="s">
        <v>507</v>
      </c>
      <c r="BN177" s="199">
        <v>0.19999999999999996</v>
      </c>
      <c r="BO177" s="396"/>
      <c r="BR177" s="310" t="s">
        <v>82</v>
      </c>
      <c r="BS177" s="199" t="s">
        <v>507</v>
      </c>
      <c r="BT177" s="199" t="s">
        <v>507</v>
      </c>
      <c r="BU177" s="199" t="s">
        <v>507</v>
      </c>
      <c r="BV177" s="199" t="s">
        <v>507</v>
      </c>
      <c r="BW177" s="199" t="s">
        <v>507</v>
      </c>
      <c r="BX177" s="199" t="s">
        <v>507</v>
      </c>
      <c r="BY177" s="199" t="s">
        <v>507</v>
      </c>
      <c r="BZ177" s="199">
        <v>0</v>
      </c>
      <c r="CA177" s="399"/>
      <c r="CB177" s="199">
        <v>0</v>
      </c>
      <c r="CC177" s="399"/>
      <c r="CD177" s="199">
        <v>0</v>
      </c>
      <c r="CE177" s="399"/>
      <c r="CF177" s="199">
        <v>0.16666666666666674</v>
      </c>
      <c r="CG177" s="199">
        <v>-0.1428571428571429</v>
      </c>
      <c r="CH177" s="199">
        <v>0</v>
      </c>
      <c r="CI177" s="199" t="s">
        <v>507</v>
      </c>
      <c r="CJ177" s="199" t="s">
        <v>507</v>
      </c>
      <c r="CK177" s="199">
        <v>0</v>
      </c>
      <c r="CL177" s="396"/>
      <c r="CO177" s="310" t="s">
        <v>82</v>
      </c>
      <c r="CP177" s="199" t="s">
        <v>507</v>
      </c>
      <c r="CQ177" s="199" t="s">
        <v>507</v>
      </c>
      <c r="CR177" s="199" t="s">
        <v>507</v>
      </c>
      <c r="CS177" s="199" t="s">
        <v>507</v>
      </c>
      <c r="CT177" s="199" t="s">
        <v>507</v>
      </c>
      <c r="CU177" s="199" t="s">
        <v>507</v>
      </c>
      <c r="CV177" s="199" t="s">
        <v>507</v>
      </c>
      <c r="CW177" s="199">
        <v>-0.32727272727272716</v>
      </c>
      <c r="CX177" s="399"/>
      <c r="CY177" s="199">
        <v>0.35135135135135132</v>
      </c>
      <c r="CZ177" s="399"/>
      <c r="DA177" s="199">
        <v>0.19999999999999996</v>
      </c>
      <c r="DB177" s="399"/>
      <c r="DC177" s="199">
        <v>-0.33333333333333326</v>
      </c>
      <c r="DD177" s="199">
        <v>0</v>
      </c>
      <c r="DE177" s="199">
        <v>0</v>
      </c>
      <c r="DF177" s="199" t="s">
        <v>507</v>
      </c>
      <c r="DG177" s="199" t="s">
        <v>507</v>
      </c>
      <c r="DH177" s="199">
        <v>0</v>
      </c>
      <c r="DI177" s="396"/>
      <c r="DL177" s="310" t="s">
        <v>82</v>
      </c>
      <c r="DM177" s="199" t="s">
        <v>507</v>
      </c>
      <c r="DN177" s="199" t="s">
        <v>507</v>
      </c>
      <c r="DO177" s="199" t="s">
        <v>507</v>
      </c>
      <c r="DP177" s="199" t="s">
        <v>507</v>
      </c>
      <c r="DQ177" s="199" t="s">
        <v>507</v>
      </c>
      <c r="DR177" s="199" t="s">
        <v>507</v>
      </c>
      <c r="DS177" s="199" t="s">
        <v>507</v>
      </c>
      <c r="DT177" s="199">
        <v>0.4285714285714286</v>
      </c>
      <c r="DU177" s="199"/>
      <c r="DV177" s="407"/>
      <c r="DW177" s="199">
        <v>-0.13333333333333341</v>
      </c>
      <c r="DX177" s="407"/>
      <c r="DY177" s="199">
        <v>0.15384615384615397</v>
      </c>
      <c r="DZ177" s="407"/>
      <c r="EA177" s="199">
        <v>-0.19999999999999996</v>
      </c>
      <c r="EB177" s="199">
        <v>-0.16666666666666663</v>
      </c>
      <c r="EC177" s="199">
        <v>0</v>
      </c>
      <c r="ED177" s="199" t="s">
        <v>507</v>
      </c>
      <c r="EE177" s="199" t="s">
        <v>507</v>
      </c>
      <c r="EF177" s="199">
        <v>0.40000000000000013</v>
      </c>
      <c r="EG177" s="396"/>
    </row>
    <row r="178" spans="1:137" x14ac:dyDescent="0.3">
      <c r="A178" s="1" t="s">
        <v>73</v>
      </c>
      <c r="B178" s="199">
        <v>0.19999999999999996</v>
      </c>
      <c r="C178" s="199" t="s">
        <v>507</v>
      </c>
      <c r="D178" s="199" t="s">
        <v>507</v>
      </c>
      <c r="E178" s="199" t="s">
        <v>507</v>
      </c>
      <c r="F178" s="199" t="s">
        <v>507</v>
      </c>
      <c r="G178" s="199" t="s">
        <v>507</v>
      </c>
      <c r="H178" s="199" t="s">
        <v>507</v>
      </c>
      <c r="I178" s="199" t="s">
        <v>507</v>
      </c>
      <c r="J178" s="399"/>
      <c r="K178" s="199" t="s">
        <v>507</v>
      </c>
      <c r="L178" s="399"/>
      <c r="M178" s="199" t="s">
        <v>507</v>
      </c>
      <c r="N178" s="399"/>
      <c r="O178" s="199">
        <v>0</v>
      </c>
      <c r="P178" s="199">
        <v>0</v>
      </c>
      <c r="Q178" s="199">
        <v>0</v>
      </c>
      <c r="R178" s="199">
        <v>0</v>
      </c>
      <c r="S178" s="199">
        <v>-0.20000000000000007</v>
      </c>
      <c r="T178" s="199" t="s">
        <v>507</v>
      </c>
      <c r="U178" s="396"/>
      <c r="X178" s="309" t="s">
        <v>73</v>
      </c>
      <c r="Y178" s="199">
        <v>0</v>
      </c>
      <c r="Z178" s="199" t="s">
        <v>507</v>
      </c>
      <c r="AA178" s="199" t="s">
        <v>507</v>
      </c>
      <c r="AB178" s="199" t="s">
        <v>507</v>
      </c>
      <c r="AC178" s="199" t="s">
        <v>507</v>
      </c>
      <c r="AD178" s="199" t="s">
        <v>507</v>
      </c>
      <c r="AE178" s="199" t="s">
        <v>507</v>
      </c>
      <c r="AF178" s="199" t="s">
        <v>507</v>
      </c>
      <c r="AG178" s="399"/>
      <c r="AH178" s="199" t="s">
        <v>507</v>
      </c>
      <c r="AI178" s="399"/>
      <c r="AJ178" s="199" t="s">
        <v>507</v>
      </c>
      <c r="AK178" s="399"/>
      <c r="AL178" s="199">
        <v>0.5</v>
      </c>
      <c r="AM178" s="199">
        <v>-0.33333333333333337</v>
      </c>
      <c r="AN178" s="199">
        <v>0</v>
      </c>
      <c r="AO178" s="199">
        <v>1.9984014443252818E-15</v>
      </c>
      <c r="AP178" s="199">
        <v>0.74999999999999667</v>
      </c>
      <c r="AQ178" s="199" t="s">
        <v>507</v>
      </c>
      <c r="AR178" s="396"/>
      <c r="AU178" s="309" t="s">
        <v>73</v>
      </c>
      <c r="AV178" s="199">
        <v>-0.16666666666666663</v>
      </c>
      <c r="AW178" s="199" t="s">
        <v>507</v>
      </c>
      <c r="AX178" s="199" t="s">
        <v>507</v>
      </c>
      <c r="AY178" s="199" t="s">
        <v>507</v>
      </c>
      <c r="AZ178" s="199" t="s">
        <v>507</v>
      </c>
      <c r="BA178" s="199" t="s">
        <v>507</v>
      </c>
      <c r="BB178" s="199" t="s">
        <v>507</v>
      </c>
      <c r="BC178" s="199" t="s">
        <v>507</v>
      </c>
      <c r="BD178" s="399"/>
      <c r="BE178" s="199" t="s">
        <v>507</v>
      </c>
      <c r="BF178" s="399"/>
      <c r="BG178" s="199" t="s">
        <v>507</v>
      </c>
      <c r="BH178" s="399"/>
      <c r="BI178" s="199">
        <v>0</v>
      </c>
      <c r="BJ178" s="199">
        <v>0.19999999999999996</v>
      </c>
      <c r="BK178" s="199">
        <v>0</v>
      </c>
      <c r="BL178" s="199">
        <v>-0.16666666666666596</v>
      </c>
      <c r="BM178" s="199">
        <v>-7.7715611723760958E-16</v>
      </c>
      <c r="BN178" s="199" t="s">
        <v>507</v>
      </c>
      <c r="BO178" s="396"/>
      <c r="BR178" s="309" t="s">
        <v>73</v>
      </c>
      <c r="BS178" s="199">
        <v>0</v>
      </c>
      <c r="BT178" s="199" t="s">
        <v>507</v>
      </c>
      <c r="BU178" s="199" t="s">
        <v>507</v>
      </c>
      <c r="BV178" s="199" t="s">
        <v>507</v>
      </c>
      <c r="BW178" s="199" t="s">
        <v>507</v>
      </c>
      <c r="BX178" s="199" t="s">
        <v>507</v>
      </c>
      <c r="BY178" s="199" t="s">
        <v>507</v>
      </c>
      <c r="BZ178" s="199" t="s">
        <v>507</v>
      </c>
      <c r="CA178" s="399"/>
      <c r="CB178" s="199" t="s">
        <v>507</v>
      </c>
      <c r="CC178" s="399"/>
      <c r="CD178" s="199" t="s">
        <v>507</v>
      </c>
      <c r="CE178" s="399"/>
      <c r="CF178" s="199">
        <v>9.9999999999999867E-2</v>
      </c>
      <c r="CG178" s="199">
        <v>-9.0909090909090828E-2</v>
      </c>
      <c r="CH178" s="199">
        <v>0</v>
      </c>
      <c r="CI178" s="199">
        <v>8.8817841970012523E-16</v>
      </c>
      <c r="CJ178" s="199">
        <v>8.8817841970012523E-16</v>
      </c>
      <c r="CK178" s="199" t="s">
        <v>507</v>
      </c>
      <c r="CL178" s="396"/>
      <c r="CO178" s="309" t="s">
        <v>73</v>
      </c>
      <c r="CP178" s="199">
        <v>0</v>
      </c>
      <c r="CQ178" s="199" t="s">
        <v>507</v>
      </c>
      <c r="CR178" s="199" t="s">
        <v>507</v>
      </c>
      <c r="CS178" s="199" t="s">
        <v>507</v>
      </c>
      <c r="CT178" s="199" t="s">
        <v>507</v>
      </c>
      <c r="CU178" s="199" t="s">
        <v>507</v>
      </c>
      <c r="CV178" s="199" t="s">
        <v>507</v>
      </c>
      <c r="CW178" s="199" t="s">
        <v>507</v>
      </c>
      <c r="CX178" s="399"/>
      <c r="CY178" s="199" t="s">
        <v>507</v>
      </c>
      <c r="CZ178" s="399"/>
      <c r="DA178" s="199" t="s">
        <v>507</v>
      </c>
      <c r="DB178" s="399"/>
      <c r="DC178" s="199">
        <v>-0.33333333333333326</v>
      </c>
      <c r="DD178" s="199">
        <v>9.9999999999999867E-2</v>
      </c>
      <c r="DE178" s="199">
        <v>0.36363636363636376</v>
      </c>
      <c r="DF178" s="199">
        <v>0</v>
      </c>
      <c r="DG178" s="199">
        <v>-0.33333333333333326</v>
      </c>
      <c r="DH178" s="199" t="s">
        <v>507</v>
      </c>
      <c r="DI178" s="396"/>
      <c r="DL178" s="309" t="s">
        <v>73</v>
      </c>
      <c r="DM178" s="199">
        <v>0</v>
      </c>
      <c r="DN178" s="199" t="s">
        <v>507</v>
      </c>
      <c r="DO178" s="199" t="s">
        <v>507</v>
      </c>
      <c r="DP178" s="199" t="s">
        <v>507</v>
      </c>
      <c r="DQ178" s="199" t="s">
        <v>507</v>
      </c>
      <c r="DR178" s="199" t="s">
        <v>507</v>
      </c>
      <c r="DS178" s="199" t="s">
        <v>507</v>
      </c>
      <c r="DT178" s="199" t="s">
        <v>507</v>
      </c>
      <c r="DU178" s="199"/>
      <c r="DV178" s="407"/>
      <c r="DW178" s="199" t="s">
        <v>507</v>
      </c>
      <c r="DX178" s="407"/>
      <c r="DY178" s="199" t="s">
        <v>507</v>
      </c>
      <c r="DZ178" s="407"/>
      <c r="EA178" s="199">
        <v>0.14285714285714279</v>
      </c>
      <c r="EB178" s="199">
        <v>0.125</v>
      </c>
      <c r="EC178" s="199">
        <v>0</v>
      </c>
      <c r="ED178" s="199">
        <v>0</v>
      </c>
      <c r="EE178" s="199">
        <v>-0.22222222222222221</v>
      </c>
      <c r="EF178" s="199" t="s">
        <v>507</v>
      </c>
      <c r="EG178" s="396"/>
    </row>
    <row r="179" spans="1:137" x14ac:dyDescent="0.3">
      <c r="A179" s="1" t="s">
        <v>177</v>
      </c>
      <c r="B179" s="199"/>
      <c r="C179" s="199"/>
      <c r="D179" s="199"/>
      <c r="E179" s="199"/>
      <c r="F179" s="199"/>
      <c r="G179" s="199"/>
      <c r="H179" s="199"/>
      <c r="I179" s="199"/>
      <c r="J179" s="399"/>
      <c r="K179" s="199"/>
      <c r="L179" s="399"/>
      <c r="M179" s="199"/>
      <c r="N179" s="399"/>
      <c r="O179" s="199" t="s">
        <v>507</v>
      </c>
      <c r="P179" s="199">
        <v>0</v>
      </c>
      <c r="Q179" s="199">
        <v>0.25000000000000022</v>
      </c>
      <c r="R179" s="199">
        <v>0.25000000000000022</v>
      </c>
      <c r="S179" s="199" t="s">
        <v>507</v>
      </c>
      <c r="T179" s="199" t="s">
        <v>507</v>
      </c>
      <c r="U179" s="396"/>
      <c r="X179" s="309" t="s">
        <v>177</v>
      </c>
      <c r="Y179" s="199"/>
      <c r="Z179" s="199"/>
      <c r="AA179" s="199"/>
      <c r="AB179" s="199"/>
      <c r="AC179" s="199"/>
      <c r="AD179" s="199"/>
      <c r="AE179" s="199"/>
      <c r="AF179" s="199"/>
      <c r="AG179" s="399"/>
      <c r="AH179" s="199"/>
      <c r="AI179" s="399"/>
      <c r="AJ179" s="199"/>
      <c r="AK179" s="399"/>
      <c r="AL179" s="199" t="s">
        <v>507</v>
      </c>
      <c r="AM179" s="199">
        <v>-0.23076923076923073</v>
      </c>
      <c r="AN179" s="199">
        <v>0.25000000000000022</v>
      </c>
      <c r="AO179" s="199" t="s">
        <v>507</v>
      </c>
      <c r="AP179" s="199" t="s">
        <v>507</v>
      </c>
      <c r="AQ179" s="199" t="s">
        <v>507</v>
      </c>
      <c r="AR179" s="396"/>
      <c r="AU179" s="309" t="s">
        <v>177</v>
      </c>
      <c r="AV179" s="199"/>
      <c r="AW179" s="199"/>
      <c r="AX179" s="199"/>
      <c r="AY179" s="199"/>
      <c r="AZ179" s="199"/>
      <c r="BA179" s="199"/>
      <c r="BB179" s="199"/>
      <c r="BC179" s="199"/>
      <c r="BD179" s="399"/>
      <c r="BE179" s="199"/>
      <c r="BF179" s="399"/>
      <c r="BG179" s="199"/>
      <c r="BH179" s="399"/>
      <c r="BI179" s="199" t="s">
        <v>507</v>
      </c>
      <c r="BJ179" s="199">
        <v>2</v>
      </c>
      <c r="BK179" s="199">
        <v>0</v>
      </c>
      <c r="BL179" s="199" t="s">
        <v>507</v>
      </c>
      <c r="BM179" s="199" t="s">
        <v>507</v>
      </c>
      <c r="BN179" s="199" t="s">
        <v>507</v>
      </c>
      <c r="BO179" s="396"/>
      <c r="BR179" s="309" t="s">
        <v>177</v>
      </c>
      <c r="BS179" s="199"/>
      <c r="BT179" s="199"/>
      <c r="BU179" s="199"/>
      <c r="BV179" s="199"/>
      <c r="BW179" s="199"/>
      <c r="BX179" s="199"/>
      <c r="BY179" s="199"/>
      <c r="BZ179" s="199"/>
      <c r="CA179" s="399"/>
      <c r="CB179" s="199"/>
      <c r="CC179" s="399"/>
      <c r="CD179" s="199"/>
      <c r="CE179" s="399"/>
      <c r="CF179" s="199" t="s">
        <v>507</v>
      </c>
      <c r="CG179" s="199">
        <v>-0.11111111111111116</v>
      </c>
      <c r="CH179" s="199">
        <v>0</v>
      </c>
      <c r="CI179" s="199" t="s">
        <v>507</v>
      </c>
      <c r="CJ179" s="199" t="s">
        <v>507</v>
      </c>
      <c r="CK179" s="199" t="s">
        <v>507</v>
      </c>
      <c r="CL179" s="396"/>
      <c r="CO179" s="309" t="s">
        <v>177</v>
      </c>
      <c r="CP179" s="199"/>
      <c r="CQ179" s="199"/>
      <c r="CR179" s="199"/>
      <c r="CS179" s="199"/>
      <c r="CT179" s="199"/>
      <c r="CU179" s="199"/>
      <c r="CV179" s="199"/>
      <c r="CW179" s="199"/>
      <c r="CX179" s="399"/>
      <c r="CY179" s="199"/>
      <c r="CZ179" s="399"/>
      <c r="DA179" s="199"/>
      <c r="DB179" s="399"/>
      <c r="DC179" s="199" t="s">
        <v>507</v>
      </c>
      <c r="DD179" s="199">
        <v>0.64999999999999991</v>
      </c>
      <c r="DE179" s="199">
        <v>-3.0303030303030387E-2</v>
      </c>
      <c r="DF179" s="199" t="s">
        <v>507</v>
      </c>
      <c r="DG179" s="199" t="s">
        <v>507</v>
      </c>
      <c r="DH179" s="199" t="s">
        <v>507</v>
      </c>
      <c r="DI179" s="396"/>
      <c r="DL179" s="309" t="s">
        <v>177</v>
      </c>
      <c r="DM179" s="199"/>
      <c r="DN179" s="199"/>
      <c r="DO179" s="199"/>
      <c r="DP179" s="199"/>
      <c r="DQ179" s="199"/>
      <c r="DR179" s="199"/>
      <c r="DS179" s="199"/>
      <c r="DT179" s="199"/>
      <c r="DU179" s="199"/>
      <c r="DV179" s="407"/>
      <c r="DW179" s="199"/>
      <c r="DX179" s="407"/>
      <c r="DY179" s="199"/>
      <c r="DZ179" s="407"/>
      <c r="EA179" s="199" t="s">
        <v>507</v>
      </c>
      <c r="EB179" s="199">
        <v>-6.25E-2</v>
      </c>
      <c r="EC179" s="199">
        <v>-0.33333333333333326</v>
      </c>
      <c r="ED179" s="199" t="s">
        <v>507</v>
      </c>
      <c r="EE179" s="199" t="s">
        <v>507</v>
      </c>
      <c r="EF179" s="199" t="s">
        <v>507</v>
      </c>
      <c r="EG179" s="396"/>
    </row>
    <row r="180" spans="1:137" x14ac:dyDescent="0.3">
      <c r="A180" s="1" t="s">
        <v>41</v>
      </c>
      <c r="B180" s="199" t="s">
        <v>507</v>
      </c>
      <c r="C180" s="199" t="s">
        <v>507</v>
      </c>
      <c r="D180" s="199">
        <v>0</v>
      </c>
      <c r="E180" s="199" t="s">
        <v>507</v>
      </c>
      <c r="F180" s="199" t="s">
        <v>507</v>
      </c>
      <c r="G180" s="199">
        <v>0</v>
      </c>
      <c r="H180" s="199">
        <v>0</v>
      </c>
      <c r="I180" s="199">
        <v>0.33333333333333326</v>
      </c>
      <c r="J180" s="399"/>
      <c r="K180" s="199">
        <v>-0.5</v>
      </c>
      <c r="L180" s="399"/>
      <c r="M180" s="199">
        <v>0.25000000000000022</v>
      </c>
      <c r="N180" s="399"/>
      <c r="O180" s="199">
        <v>0.19999999999999996</v>
      </c>
      <c r="P180" s="199">
        <v>0.33333333333333326</v>
      </c>
      <c r="Q180" s="199">
        <v>0</v>
      </c>
      <c r="R180" s="199">
        <v>0</v>
      </c>
      <c r="S180" s="199">
        <v>-0.25</v>
      </c>
      <c r="T180" s="199">
        <v>0.33333333333333326</v>
      </c>
      <c r="U180" s="396"/>
      <c r="X180" s="309" t="s">
        <v>41</v>
      </c>
      <c r="Y180" s="199" t="s">
        <v>507</v>
      </c>
      <c r="Z180" s="199" t="s">
        <v>507</v>
      </c>
      <c r="AA180" s="199">
        <v>-0.33333333333333337</v>
      </c>
      <c r="AB180" s="199" t="s">
        <v>507</v>
      </c>
      <c r="AC180" s="199" t="s">
        <v>507</v>
      </c>
      <c r="AD180" s="199">
        <v>0</v>
      </c>
      <c r="AE180" s="199">
        <v>-0.33333333333333337</v>
      </c>
      <c r="AF180" s="199">
        <v>0.5</v>
      </c>
      <c r="AG180" s="399"/>
      <c r="AH180" s="199">
        <v>0</v>
      </c>
      <c r="AI180" s="399"/>
      <c r="AJ180" s="199">
        <v>0.16666666666666674</v>
      </c>
      <c r="AK180" s="399"/>
      <c r="AL180" s="199">
        <v>-0.4285714285714286</v>
      </c>
      <c r="AM180" s="199">
        <v>0.5</v>
      </c>
      <c r="AN180" s="199">
        <v>0</v>
      </c>
      <c r="AO180" s="199">
        <v>0</v>
      </c>
      <c r="AP180" s="199">
        <v>0</v>
      </c>
      <c r="AQ180" s="199">
        <v>0</v>
      </c>
      <c r="AR180" s="396"/>
      <c r="AU180" s="309" t="s">
        <v>41</v>
      </c>
      <c r="AV180" s="199" t="s">
        <v>507</v>
      </c>
      <c r="AW180" s="199" t="s">
        <v>507</v>
      </c>
      <c r="AX180" s="199">
        <v>-0.1428571428571429</v>
      </c>
      <c r="AY180" s="199" t="s">
        <v>507</v>
      </c>
      <c r="AZ180" s="199" t="s">
        <v>507</v>
      </c>
      <c r="BA180" s="199">
        <v>-0.1428571428571429</v>
      </c>
      <c r="BB180" s="199">
        <v>0</v>
      </c>
      <c r="BC180" s="199">
        <v>0.16666666666666674</v>
      </c>
      <c r="BD180" s="399"/>
      <c r="BE180" s="199">
        <v>-0.21428571428571441</v>
      </c>
      <c r="BF180" s="399"/>
      <c r="BG180" s="199">
        <v>9.090909090909105E-2</v>
      </c>
      <c r="BH180" s="399"/>
      <c r="BI180" s="199">
        <v>-0.16666666666666663</v>
      </c>
      <c r="BJ180" s="199">
        <v>0.19999999999999996</v>
      </c>
      <c r="BK180" s="199">
        <v>0</v>
      </c>
      <c r="BL180" s="199">
        <v>0</v>
      </c>
      <c r="BM180" s="199">
        <v>0</v>
      </c>
      <c r="BN180" s="199">
        <v>0</v>
      </c>
      <c r="BO180" s="396"/>
      <c r="BR180" s="309" t="s">
        <v>41</v>
      </c>
      <c r="BS180" s="199" t="s">
        <v>507</v>
      </c>
      <c r="BT180" s="199" t="s">
        <v>507</v>
      </c>
      <c r="BU180" s="199">
        <v>-0.16666666666666663</v>
      </c>
      <c r="BV180" s="199" t="s">
        <v>507</v>
      </c>
      <c r="BW180" s="199" t="s">
        <v>507</v>
      </c>
      <c r="BX180" s="199">
        <v>8.3333333333333259E-2</v>
      </c>
      <c r="BY180" s="199">
        <v>-7.6923076923076872E-2</v>
      </c>
      <c r="BZ180" s="199">
        <v>0.16666666666666674</v>
      </c>
      <c r="CA180" s="399"/>
      <c r="CB180" s="199">
        <v>-0.2857142857142857</v>
      </c>
      <c r="CC180" s="399"/>
      <c r="CD180" s="199">
        <v>0</v>
      </c>
      <c r="CE180" s="399"/>
      <c r="CF180" s="199">
        <v>-0.20000000000000007</v>
      </c>
      <c r="CG180" s="199">
        <v>0.75000000000000022</v>
      </c>
      <c r="CH180" s="199">
        <v>0</v>
      </c>
      <c r="CI180" s="199">
        <v>-5.5511151231257827E-16</v>
      </c>
      <c r="CJ180" s="199">
        <v>-5.5511151231257827E-16</v>
      </c>
      <c r="CK180" s="199">
        <v>0</v>
      </c>
      <c r="CL180" s="396"/>
      <c r="CO180" s="309" t="s">
        <v>41</v>
      </c>
      <c r="CP180" s="199" t="s">
        <v>507</v>
      </c>
      <c r="CQ180" s="199" t="s">
        <v>507</v>
      </c>
      <c r="CR180" s="199">
        <v>7.6923076923077094E-2</v>
      </c>
      <c r="CS180" s="199" t="s">
        <v>507</v>
      </c>
      <c r="CT180" s="199" t="s">
        <v>507</v>
      </c>
      <c r="CU180" s="199">
        <v>-0.26829268292682928</v>
      </c>
      <c r="CV180" s="199">
        <v>0.58333333333333348</v>
      </c>
      <c r="CW180" s="199">
        <v>-0.15789473684210531</v>
      </c>
      <c r="CX180" s="399"/>
      <c r="CY180" s="199">
        <v>0.25</v>
      </c>
      <c r="CZ180" s="399"/>
      <c r="DA180" s="199">
        <v>0.19999999999999996</v>
      </c>
      <c r="DB180" s="399"/>
      <c r="DC180" s="199">
        <v>-0.33333333333333326</v>
      </c>
      <c r="DD180" s="199">
        <v>9.9999999999999867E-2</v>
      </c>
      <c r="DE180" s="199">
        <v>0</v>
      </c>
      <c r="DF180" s="199">
        <v>9.090909090909105E-2</v>
      </c>
      <c r="DG180" s="199">
        <v>-0.16666666666666663</v>
      </c>
      <c r="DH180" s="199">
        <v>0</v>
      </c>
      <c r="DI180" s="396"/>
      <c r="DL180" s="309" t="s">
        <v>41</v>
      </c>
      <c r="DM180" s="199" t="s">
        <v>507</v>
      </c>
      <c r="DN180" s="199" t="s">
        <v>507</v>
      </c>
      <c r="DO180" s="199">
        <v>-0.26315789473684204</v>
      </c>
      <c r="DP180" s="199" t="s">
        <v>507</v>
      </c>
      <c r="DQ180" s="199" t="s">
        <v>507</v>
      </c>
      <c r="DR180" s="199">
        <v>0.53846153846153855</v>
      </c>
      <c r="DS180" s="199">
        <v>0.19999999999999996</v>
      </c>
      <c r="DT180" s="199">
        <v>0</v>
      </c>
      <c r="DU180" s="199"/>
      <c r="DV180" s="407"/>
      <c r="DW180" s="199">
        <v>-0.125</v>
      </c>
      <c r="DX180" s="407"/>
      <c r="DY180" s="199">
        <v>-0.2857142857142857</v>
      </c>
      <c r="DZ180" s="407"/>
      <c r="EA180" s="199">
        <v>0.46666666666666656</v>
      </c>
      <c r="EB180" s="199">
        <v>0</v>
      </c>
      <c r="EC180" s="199">
        <v>0</v>
      </c>
      <c r="ED180" s="199">
        <v>3.6363636363634377E-4</v>
      </c>
      <c r="EE180" s="199">
        <v>-3.6350418029806875E-4</v>
      </c>
      <c r="EF180" s="199">
        <v>0</v>
      </c>
      <c r="EG180" s="396"/>
    </row>
    <row r="181" spans="1:137" x14ac:dyDescent="0.3">
      <c r="A181" s="1" t="s">
        <v>964</v>
      </c>
      <c r="B181" s="199"/>
      <c r="C181" s="199"/>
      <c r="D181" s="199"/>
      <c r="E181" s="199"/>
      <c r="F181" s="199"/>
      <c r="G181" s="199"/>
      <c r="H181" s="199"/>
      <c r="I181" s="199"/>
      <c r="J181" s="399"/>
      <c r="K181" s="199"/>
      <c r="L181" s="399"/>
      <c r="M181" s="199"/>
      <c r="N181" s="399"/>
      <c r="O181" s="199" t="s">
        <v>507</v>
      </c>
      <c r="P181" s="199">
        <v>0</v>
      </c>
      <c r="Q181" s="199">
        <v>0</v>
      </c>
      <c r="R181" s="199">
        <v>0</v>
      </c>
      <c r="S181" s="199">
        <v>0</v>
      </c>
      <c r="T181" s="199">
        <v>0</v>
      </c>
      <c r="U181" s="396"/>
      <c r="X181" s="309" t="s">
        <v>964</v>
      </c>
      <c r="Y181" s="199"/>
      <c r="Z181" s="199"/>
      <c r="AA181" s="199"/>
      <c r="AB181" s="199"/>
      <c r="AC181" s="199"/>
      <c r="AD181" s="199"/>
      <c r="AE181" s="199"/>
      <c r="AF181" s="199"/>
      <c r="AG181" s="399"/>
      <c r="AH181" s="199"/>
      <c r="AI181" s="399"/>
      <c r="AJ181" s="199"/>
      <c r="AK181" s="399"/>
      <c r="AL181" s="199" t="s">
        <v>507</v>
      </c>
      <c r="AM181" s="199">
        <v>0</v>
      </c>
      <c r="AN181" s="199">
        <v>-0.12</v>
      </c>
      <c r="AO181" s="199">
        <v>-9.0909090909091939E-2</v>
      </c>
      <c r="AP181" s="199">
        <v>1.1102230246251565E-15</v>
      </c>
      <c r="AQ181" s="199">
        <v>0</v>
      </c>
      <c r="AR181" s="396"/>
      <c r="AU181" s="309" t="s">
        <v>964</v>
      </c>
      <c r="AV181" s="199"/>
      <c r="AW181" s="199"/>
      <c r="AX181" s="199"/>
      <c r="AY181" s="199"/>
      <c r="AZ181" s="199"/>
      <c r="BA181" s="199"/>
      <c r="BB181" s="199"/>
      <c r="BC181" s="199"/>
      <c r="BD181" s="399"/>
      <c r="BE181" s="199"/>
      <c r="BF181" s="399"/>
      <c r="BG181" s="199"/>
      <c r="BH181" s="399"/>
      <c r="BI181" s="199" t="s">
        <v>507</v>
      </c>
      <c r="BJ181" s="199">
        <v>7.1428571428571397E-2</v>
      </c>
      <c r="BK181" s="199">
        <v>-0.19999999999999996</v>
      </c>
      <c r="BL181" s="199">
        <v>0</v>
      </c>
      <c r="BM181" s="199">
        <v>0.16666666666666674</v>
      </c>
      <c r="BN181" s="199">
        <v>0.16666666666666674</v>
      </c>
      <c r="BO181" s="396"/>
      <c r="BR181" s="309" t="s">
        <v>964</v>
      </c>
      <c r="BS181" s="199"/>
      <c r="BT181" s="199"/>
      <c r="BU181" s="199"/>
      <c r="BV181" s="199"/>
      <c r="BW181" s="199"/>
      <c r="BX181" s="199"/>
      <c r="BY181" s="199"/>
      <c r="BZ181" s="199"/>
      <c r="CA181" s="399"/>
      <c r="CB181" s="199"/>
      <c r="CC181" s="399"/>
      <c r="CD181" s="199"/>
      <c r="CE181" s="399"/>
      <c r="CF181" s="199" t="s">
        <v>507</v>
      </c>
      <c r="CG181" s="199">
        <v>0.16666666666666674</v>
      </c>
      <c r="CH181" s="199">
        <v>0.14285714285714279</v>
      </c>
      <c r="CI181" s="199">
        <v>4.4408920985006262E-16</v>
      </c>
      <c r="CJ181" s="199">
        <v>4.4408920985006262E-16</v>
      </c>
      <c r="CK181" s="199">
        <v>0.14285714285714279</v>
      </c>
      <c r="CL181" s="396"/>
      <c r="CO181" s="309" t="s">
        <v>964</v>
      </c>
      <c r="CP181" s="199"/>
      <c r="CQ181" s="199"/>
      <c r="CR181" s="199"/>
      <c r="CS181" s="199"/>
      <c r="CT181" s="199"/>
      <c r="CU181" s="199"/>
      <c r="CV181" s="199"/>
      <c r="CW181" s="199"/>
      <c r="CX181" s="399"/>
      <c r="CY181" s="199"/>
      <c r="CZ181" s="399"/>
      <c r="DA181" s="199"/>
      <c r="DB181" s="399"/>
      <c r="DC181" s="199" t="s">
        <v>507</v>
      </c>
      <c r="DD181" s="199">
        <v>0</v>
      </c>
      <c r="DE181" s="199">
        <v>-0.4</v>
      </c>
      <c r="DF181" s="199">
        <v>1</v>
      </c>
      <c r="DG181" s="199">
        <v>-0.16666666666666663</v>
      </c>
      <c r="DH181" s="199">
        <v>0</v>
      </c>
      <c r="DI181" s="396"/>
      <c r="DL181" s="309" t="s">
        <v>964</v>
      </c>
      <c r="DM181" s="199"/>
      <c r="DN181" s="199"/>
      <c r="DO181" s="199"/>
      <c r="DP181" s="199"/>
      <c r="DQ181" s="199"/>
      <c r="DR181" s="199"/>
      <c r="DS181" s="199"/>
      <c r="DT181" s="199"/>
      <c r="DU181" s="199"/>
      <c r="DV181" s="407"/>
      <c r="DW181" s="199"/>
      <c r="DX181" s="407"/>
      <c r="DY181" s="199"/>
      <c r="DZ181" s="407"/>
      <c r="EA181" s="199" t="s">
        <v>507</v>
      </c>
      <c r="EB181" s="199">
        <v>-6.25E-2</v>
      </c>
      <c r="EC181" s="199">
        <v>6.6666666666666652E-2</v>
      </c>
      <c r="ED181" s="199">
        <v>-0.12549999999999994</v>
      </c>
      <c r="EE181" s="199">
        <v>5.717552887365418E-4</v>
      </c>
      <c r="EF181" s="199">
        <v>-0.12499999999999989</v>
      </c>
      <c r="EG181" s="396"/>
    </row>
    <row r="182" spans="1:137" x14ac:dyDescent="0.3">
      <c r="A182" s="1" t="s">
        <v>196</v>
      </c>
      <c r="B182" s="199"/>
      <c r="C182" s="199"/>
      <c r="D182" s="199"/>
      <c r="E182" s="199"/>
      <c r="F182" s="199"/>
      <c r="G182" s="199"/>
      <c r="H182" s="199"/>
      <c r="I182" s="199"/>
      <c r="J182" s="399"/>
      <c r="K182" s="199" t="s">
        <v>507</v>
      </c>
      <c r="L182" s="399"/>
      <c r="M182" s="199">
        <v>0</v>
      </c>
      <c r="N182" s="399"/>
      <c r="O182" s="199" t="s">
        <v>507</v>
      </c>
      <c r="P182" s="199" t="s">
        <v>507</v>
      </c>
      <c r="Q182" s="199">
        <v>0.25000000000000022</v>
      </c>
      <c r="R182" s="199" t="s">
        <v>507</v>
      </c>
      <c r="S182" s="199">
        <v>-0.20000000000000007</v>
      </c>
      <c r="T182" s="199" t="s">
        <v>507</v>
      </c>
      <c r="U182" s="396"/>
      <c r="X182" s="309" t="s">
        <v>196</v>
      </c>
      <c r="Y182" s="199"/>
      <c r="Z182" s="199"/>
      <c r="AA182" s="199"/>
      <c r="AB182" s="199"/>
      <c r="AC182" s="199"/>
      <c r="AD182" s="199"/>
      <c r="AE182" s="199"/>
      <c r="AF182" s="199"/>
      <c r="AG182" s="399"/>
      <c r="AH182" s="199" t="s">
        <v>507</v>
      </c>
      <c r="AI182" s="399"/>
      <c r="AJ182" s="199">
        <v>-0.33333333333333337</v>
      </c>
      <c r="AK182" s="399"/>
      <c r="AL182" s="199" t="s">
        <v>507</v>
      </c>
      <c r="AM182" s="199" t="s">
        <v>507</v>
      </c>
      <c r="AN182" s="199">
        <v>0</v>
      </c>
      <c r="AO182" s="201" t="s">
        <v>507</v>
      </c>
      <c r="AP182" s="201" t="s">
        <v>507</v>
      </c>
      <c r="AQ182" s="199" t="s">
        <v>507</v>
      </c>
      <c r="AR182" s="396"/>
      <c r="AU182" s="309" t="s">
        <v>196</v>
      </c>
      <c r="AV182" s="199"/>
      <c r="AW182" s="199"/>
      <c r="AX182" s="199"/>
      <c r="AY182" s="199"/>
      <c r="AZ182" s="199"/>
      <c r="BA182" s="199"/>
      <c r="BB182" s="199"/>
      <c r="BC182" s="199"/>
      <c r="BD182" s="399"/>
      <c r="BE182" s="199" t="s">
        <v>507</v>
      </c>
      <c r="BF182" s="399"/>
      <c r="BG182" s="199">
        <v>0.19999999999999996</v>
      </c>
      <c r="BH182" s="399"/>
      <c r="BI182" s="199" t="s">
        <v>507</v>
      </c>
      <c r="BJ182" s="199" t="s">
        <v>507</v>
      </c>
      <c r="BK182" s="199">
        <v>0.25000000000000022</v>
      </c>
      <c r="BL182" s="201"/>
      <c r="BM182" s="201" t="s">
        <v>507</v>
      </c>
      <c r="BN182" s="199" t="s">
        <v>507</v>
      </c>
      <c r="BO182" s="396"/>
      <c r="BR182" s="309" t="s">
        <v>196</v>
      </c>
      <c r="BS182" s="199"/>
      <c r="BT182" s="199"/>
      <c r="BU182" s="199"/>
      <c r="BV182" s="199"/>
      <c r="BW182" s="199"/>
      <c r="BX182" s="199"/>
      <c r="BY182" s="199"/>
      <c r="BZ182" s="199"/>
      <c r="CA182" s="399"/>
      <c r="CB182" s="199" t="s">
        <v>507</v>
      </c>
      <c r="CC182" s="399"/>
      <c r="CD182" s="199">
        <v>0</v>
      </c>
      <c r="CE182" s="399"/>
      <c r="CF182" s="199" t="s">
        <v>507</v>
      </c>
      <c r="CG182" s="199" t="s">
        <v>507</v>
      </c>
      <c r="CH182" s="199">
        <v>-6.6666666666666652E-2</v>
      </c>
      <c r="CI182" s="201"/>
      <c r="CJ182" s="199" t="s">
        <v>507</v>
      </c>
      <c r="CK182" s="199" t="s">
        <v>507</v>
      </c>
      <c r="CL182" s="396"/>
      <c r="CO182" s="309" t="s">
        <v>196</v>
      </c>
      <c r="CP182" s="199"/>
      <c r="CQ182" s="199"/>
      <c r="CR182" s="199"/>
      <c r="CS182" s="199"/>
      <c r="CT182" s="199"/>
      <c r="CU182" s="199"/>
      <c r="CV182" s="199"/>
      <c r="CW182" s="199"/>
      <c r="CX182" s="399"/>
      <c r="CY182" s="199" t="s">
        <v>507</v>
      </c>
      <c r="CZ182" s="399"/>
      <c r="DA182" s="199">
        <v>0.19999999999999996</v>
      </c>
      <c r="DB182" s="399"/>
      <c r="DC182" s="199" t="s">
        <v>507</v>
      </c>
      <c r="DD182" s="199" t="s">
        <v>507</v>
      </c>
      <c r="DE182" s="199">
        <v>0</v>
      </c>
      <c r="DF182" s="201"/>
      <c r="DG182" s="201"/>
      <c r="DH182" s="199" t="s">
        <v>507</v>
      </c>
      <c r="DI182" s="396"/>
      <c r="DL182" s="309" t="s">
        <v>196</v>
      </c>
      <c r="DM182" s="199"/>
      <c r="DN182" s="199"/>
      <c r="DO182" s="199"/>
      <c r="DP182" s="199"/>
      <c r="DQ182" s="199"/>
      <c r="DR182" s="199"/>
      <c r="DS182" s="199"/>
      <c r="DT182" s="199"/>
      <c r="DU182" s="199"/>
      <c r="DV182" s="407"/>
      <c r="DW182" s="199" t="s">
        <v>507</v>
      </c>
      <c r="DX182" s="407"/>
      <c r="DY182" s="199">
        <v>-0.20000000000000007</v>
      </c>
      <c r="DZ182" s="407"/>
      <c r="EA182" s="199" t="s">
        <v>507</v>
      </c>
      <c r="EB182" s="199" t="s">
        <v>507</v>
      </c>
      <c r="EC182" s="199">
        <v>6.6666666666666652E-2</v>
      </c>
      <c r="ED182" s="201"/>
      <c r="EE182" s="201"/>
      <c r="EF182" s="199" t="s">
        <v>507</v>
      </c>
      <c r="EG182" s="396"/>
    </row>
    <row r="183" spans="1:137" x14ac:dyDescent="0.3">
      <c r="A183" s="1" t="s">
        <v>85</v>
      </c>
      <c r="B183" s="199" t="s">
        <v>507</v>
      </c>
      <c r="C183" s="199" t="s">
        <v>507</v>
      </c>
      <c r="D183" s="199" t="s">
        <v>507</v>
      </c>
      <c r="E183" s="199" t="s">
        <v>507</v>
      </c>
      <c r="F183" s="199">
        <v>1</v>
      </c>
      <c r="G183" s="199" t="s">
        <v>507</v>
      </c>
      <c r="H183" s="199" t="s">
        <v>507</v>
      </c>
      <c r="I183" s="199" t="s">
        <v>507</v>
      </c>
      <c r="J183" s="399"/>
      <c r="K183" s="199">
        <v>-0.33333333333333337</v>
      </c>
      <c r="L183" s="399"/>
      <c r="M183" s="199">
        <v>0</v>
      </c>
      <c r="N183" s="399"/>
      <c r="O183" s="199">
        <v>0</v>
      </c>
      <c r="P183" s="199" t="s">
        <v>507</v>
      </c>
      <c r="Q183" s="199" t="s">
        <v>507</v>
      </c>
      <c r="R183" s="199">
        <v>0.25000000000000022</v>
      </c>
      <c r="S183" s="199">
        <v>-0.4</v>
      </c>
      <c r="T183" s="199">
        <v>0.33333333333333326</v>
      </c>
      <c r="U183" s="396"/>
      <c r="X183" s="309" t="s">
        <v>85</v>
      </c>
      <c r="Y183" s="199" t="s">
        <v>507</v>
      </c>
      <c r="Z183" s="199" t="s">
        <v>507</v>
      </c>
      <c r="AA183" s="199" t="s">
        <v>507</v>
      </c>
      <c r="AB183" s="199" t="s">
        <v>507</v>
      </c>
      <c r="AC183" s="199">
        <v>6.6666666666666652E-2</v>
      </c>
      <c r="AD183" s="199" t="s">
        <v>507</v>
      </c>
      <c r="AE183" s="199" t="s">
        <v>507</v>
      </c>
      <c r="AF183" s="199" t="s">
        <v>507</v>
      </c>
      <c r="AG183" s="399"/>
      <c r="AH183" s="199">
        <v>-0.25</v>
      </c>
      <c r="AI183" s="399"/>
      <c r="AJ183" s="199">
        <v>0.33333333333333326</v>
      </c>
      <c r="AK183" s="399"/>
      <c r="AL183" s="199">
        <v>0</v>
      </c>
      <c r="AM183" s="199" t="s">
        <v>507</v>
      </c>
      <c r="AN183" s="199" t="s">
        <v>507</v>
      </c>
      <c r="AO183" s="201">
        <v>-0.25</v>
      </c>
      <c r="AP183" s="201">
        <v>0</v>
      </c>
      <c r="AQ183" s="199">
        <v>0</v>
      </c>
      <c r="AR183" s="396"/>
      <c r="AU183" s="309" t="s">
        <v>85</v>
      </c>
      <c r="AV183" s="199" t="s">
        <v>507</v>
      </c>
      <c r="AW183" s="199" t="s">
        <v>507</v>
      </c>
      <c r="AX183" s="199" t="s">
        <v>507</v>
      </c>
      <c r="AY183" s="199" t="s">
        <v>507</v>
      </c>
      <c r="AZ183" s="199">
        <v>-0.12499999999999989</v>
      </c>
      <c r="BA183" s="199" t="s">
        <v>507</v>
      </c>
      <c r="BB183" s="199" t="s">
        <v>507</v>
      </c>
      <c r="BC183" s="199" t="s">
        <v>507</v>
      </c>
      <c r="BD183" s="399"/>
      <c r="BE183" s="199">
        <v>-0.4</v>
      </c>
      <c r="BF183" s="399"/>
      <c r="BG183" s="199">
        <v>0</v>
      </c>
      <c r="BH183" s="399"/>
      <c r="BI183" s="199">
        <v>0.66666666666666674</v>
      </c>
      <c r="BJ183" s="199" t="s">
        <v>507</v>
      </c>
      <c r="BK183" s="199" t="s">
        <v>507</v>
      </c>
      <c r="BL183" s="201" t="s">
        <v>507</v>
      </c>
      <c r="BM183" s="201">
        <v>0.50000000000000377</v>
      </c>
      <c r="BN183" s="199">
        <v>0.71428571428571419</v>
      </c>
      <c r="BO183" s="396"/>
      <c r="BR183" s="309" t="s">
        <v>85</v>
      </c>
      <c r="BS183" s="199" t="s">
        <v>507</v>
      </c>
      <c r="BT183" s="199" t="s">
        <v>507</v>
      </c>
      <c r="BU183" s="199" t="s">
        <v>507</v>
      </c>
      <c r="BV183" s="199" t="s">
        <v>507</v>
      </c>
      <c r="BW183" s="199">
        <v>0.16666666666666674</v>
      </c>
      <c r="BX183" s="199" t="s">
        <v>507</v>
      </c>
      <c r="BY183" s="199" t="s">
        <v>507</v>
      </c>
      <c r="BZ183" s="199" t="s">
        <v>507</v>
      </c>
      <c r="CA183" s="399"/>
      <c r="CB183" s="199">
        <v>0.125</v>
      </c>
      <c r="CC183" s="399"/>
      <c r="CD183" s="199">
        <v>-0.11111111111111116</v>
      </c>
      <c r="CE183" s="399"/>
      <c r="CF183" s="199">
        <v>0.16666666666666674</v>
      </c>
      <c r="CG183" s="199" t="s">
        <v>507</v>
      </c>
      <c r="CH183" s="199" t="s">
        <v>507</v>
      </c>
      <c r="CI183" s="201" t="s">
        <v>507</v>
      </c>
      <c r="CJ183" s="199">
        <v>-9.9920072216264089E-16</v>
      </c>
      <c r="CK183" s="199">
        <v>-0.33333333333333337</v>
      </c>
      <c r="CL183" s="396"/>
      <c r="CO183" s="309" t="s">
        <v>85</v>
      </c>
      <c r="CP183" s="199" t="s">
        <v>507</v>
      </c>
      <c r="CQ183" s="199" t="s">
        <v>507</v>
      </c>
      <c r="CR183" s="199" t="s">
        <v>507</v>
      </c>
      <c r="CS183" s="199" t="s">
        <v>507</v>
      </c>
      <c r="CT183" s="199">
        <v>-0.33333333333333326</v>
      </c>
      <c r="CU183" s="199" t="s">
        <v>507</v>
      </c>
      <c r="CV183" s="199" t="s">
        <v>507</v>
      </c>
      <c r="CW183" s="199" t="s">
        <v>507</v>
      </c>
      <c r="CX183" s="399"/>
      <c r="CY183" s="199">
        <v>4.1666666666666741E-2</v>
      </c>
      <c r="CZ183" s="399"/>
      <c r="DA183" s="199">
        <v>0.19999999999999996</v>
      </c>
      <c r="DB183" s="399"/>
      <c r="DC183" s="199">
        <v>-0.33333333333333326</v>
      </c>
      <c r="DD183" s="199" t="s">
        <v>507</v>
      </c>
      <c r="DE183" s="199" t="s">
        <v>507</v>
      </c>
      <c r="DF183" s="201" t="s">
        <v>507</v>
      </c>
      <c r="DG183" s="201">
        <v>-0.23076923076923195</v>
      </c>
      <c r="DH183" s="199">
        <v>-9.0909090909090828E-2</v>
      </c>
      <c r="DI183" s="396"/>
      <c r="DL183" s="309" t="s">
        <v>85</v>
      </c>
      <c r="DM183" s="199" t="s">
        <v>507</v>
      </c>
      <c r="DN183" s="199" t="s">
        <v>507</v>
      </c>
      <c r="DO183" s="199" t="s">
        <v>507</v>
      </c>
      <c r="DP183" s="199" t="s">
        <v>507</v>
      </c>
      <c r="DQ183" s="199">
        <v>-0.4</v>
      </c>
      <c r="DR183" s="199" t="s">
        <v>507</v>
      </c>
      <c r="DS183" s="199" t="s">
        <v>507</v>
      </c>
      <c r="DT183" s="199" t="s">
        <v>507</v>
      </c>
      <c r="DU183" s="199"/>
      <c r="DV183" s="407"/>
      <c r="DW183" s="199">
        <v>-0.12499999999999989</v>
      </c>
      <c r="DX183" s="407"/>
      <c r="DY183" s="199">
        <v>7.1428571428571397E-2</v>
      </c>
      <c r="DZ183" s="407"/>
      <c r="EA183" s="199">
        <v>6.6666666666666652E-2</v>
      </c>
      <c r="EB183" s="199" t="s">
        <v>507</v>
      </c>
      <c r="EC183" s="199" t="s">
        <v>507</v>
      </c>
      <c r="ED183" s="201" t="s">
        <v>507</v>
      </c>
      <c r="EE183" s="201">
        <v>-4.9619847939175732E-2</v>
      </c>
      <c r="EF183" s="199">
        <v>0.1875</v>
      </c>
      <c r="EG183" s="396"/>
    </row>
    <row r="184" spans="1:137" x14ac:dyDescent="0.3">
      <c r="A184" s="1" t="s">
        <v>81</v>
      </c>
      <c r="B184" s="199">
        <v>0</v>
      </c>
      <c r="C184" s="199" t="s">
        <v>507</v>
      </c>
      <c r="D184" s="199" t="s">
        <v>507</v>
      </c>
      <c r="E184" s="199">
        <v>0</v>
      </c>
      <c r="F184" s="199">
        <v>0.25000000000000022</v>
      </c>
      <c r="G184" s="199" t="s">
        <v>507</v>
      </c>
      <c r="H184" s="199" t="s">
        <v>507</v>
      </c>
      <c r="I184" s="199" t="s">
        <v>507</v>
      </c>
      <c r="J184" s="399"/>
      <c r="K184" s="199" t="s">
        <v>507</v>
      </c>
      <c r="L184" s="399"/>
      <c r="M184" s="199">
        <v>0</v>
      </c>
      <c r="N184" s="399"/>
      <c r="O184" s="199">
        <v>0</v>
      </c>
      <c r="P184" s="199" t="s">
        <v>507</v>
      </c>
      <c r="Q184" s="199" t="s">
        <v>507</v>
      </c>
      <c r="R184" s="199" t="s">
        <v>507</v>
      </c>
      <c r="S184" s="199" t="s">
        <v>507</v>
      </c>
      <c r="T184" s="199" t="s">
        <v>507</v>
      </c>
      <c r="U184" s="396"/>
      <c r="X184" s="309" t="s">
        <v>81</v>
      </c>
      <c r="Y184" s="199">
        <v>-0.5</v>
      </c>
      <c r="Z184" s="199" t="s">
        <v>507</v>
      </c>
      <c r="AA184" s="199" t="s">
        <v>507</v>
      </c>
      <c r="AB184" s="199">
        <v>0</v>
      </c>
      <c r="AC184" s="199">
        <v>0</v>
      </c>
      <c r="AD184" s="199" t="s">
        <v>507</v>
      </c>
      <c r="AE184" s="199" t="s">
        <v>507</v>
      </c>
      <c r="AF184" s="199" t="s">
        <v>507</v>
      </c>
      <c r="AG184" s="399"/>
      <c r="AH184" s="199" t="s">
        <v>507</v>
      </c>
      <c r="AI184" s="399"/>
      <c r="AJ184" s="199">
        <v>0</v>
      </c>
      <c r="AK184" s="399"/>
      <c r="AL184" s="199">
        <v>0</v>
      </c>
      <c r="AM184" s="199" t="s">
        <v>507</v>
      </c>
      <c r="AN184" s="199" t="s">
        <v>507</v>
      </c>
      <c r="AO184" s="199">
        <v>-1.6653345369377348E-15</v>
      </c>
      <c r="AP184" s="199" t="s">
        <v>507</v>
      </c>
      <c r="AQ184" s="199" t="s">
        <v>507</v>
      </c>
      <c r="AR184" s="396"/>
      <c r="AU184" s="309" t="s">
        <v>81</v>
      </c>
      <c r="AV184" s="199">
        <v>0</v>
      </c>
      <c r="AW184" s="199" t="s">
        <v>507</v>
      </c>
      <c r="AX184" s="199" t="s">
        <v>507</v>
      </c>
      <c r="AY184" s="199">
        <v>0</v>
      </c>
      <c r="AZ184" s="199">
        <v>0</v>
      </c>
      <c r="BA184" s="199" t="s">
        <v>507</v>
      </c>
      <c r="BB184" s="199" t="s">
        <v>507</v>
      </c>
      <c r="BC184" s="199" t="s">
        <v>507</v>
      </c>
      <c r="BD184" s="399"/>
      <c r="BE184" s="199" t="s">
        <v>507</v>
      </c>
      <c r="BF184" s="399"/>
      <c r="BG184" s="199">
        <v>0</v>
      </c>
      <c r="BH184" s="399"/>
      <c r="BI184" s="199">
        <v>0</v>
      </c>
      <c r="BJ184" s="199" t="s">
        <v>507</v>
      </c>
      <c r="BK184" s="199" t="s">
        <v>507</v>
      </c>
      <c r="BL184" s="199">
        <v>-5.5511151231257827E-16</v>
      </c>
      <c r="BM184" s="199" t="s">
        <v>507</v>
      </c>
      <c r="BN184" s="199" t="s">
        <v>507</v>
      </c>
      <c r="BO184" s="396"/>
      <c r="BR184" s="309" t="s">
        <v>81</v>
      </c>
      <c r="BS184" s="199">
        <v>0</v>
      </c>
      <c r="BT184" s="199" t="s">
        <v>507</v>
      </c>
      <c r="BU184" s="199" t="s">
        <v>507</v>
      </c>
      <c r="BV184" s="199">
        <v>0</v>
      </c>
      <c r="BW184" s="199">
        <v>0</v>
      </c>
      <c r="BX184" s="199" t="s">
        <v>507</v>
      </c>
      <c r="BY184" s="199" t="s">
        <v>507</v>
      </c>
      <c r="BZ184" s="199" t="s">
        <v>507</v>
      </c>
      <c r="CA184" s="399"/>
      <c r="CB184" s="199" t="s">
        <v>507</v>
      </c>
      <c r="CC184" s="399"/>
      <c r="CD184" s="199">
        <v>0</v>
      </c>
      <c r="CE184" s="399"/>
      <c r="CF184" s="199">
        <v>0</v>
      </c>
      <c r="CG184" s="199" t="s">
        <v>507</v>
      </c>
      <c r="CH184" s="199" t="s">
        <v>507</v>
      </c>
      <c r="CI184" s="199">
        <v>0</v>
      </c>
      <c r="CJ184" s="199" t="s">
        <v>507</v>
      </c>
      <c r="CK184" s="199" t="s">
        <v>507</v>
      </c>
      <c r="CL184" s="396"/>
      <c r="CO184" s="309" t="s">
        <v>81</v>
      </c>
      <c r="CP184" s="199">
        <v>0</v>
      </c>
      <c r="CQ184" s="199" t="s">
        <v>507</v>
      </c>
      <c r="CR184" s="199" t="s">
        <v>507</v>
      </c>
      <c r="CS184" s="199">
        <v>0</v>
      </c>
      <c r="CT184" s="199">
        <v>-0.16666666666666663</v>
      </c>
      <c r="CU184" s="199" t="s">
        <v>507</v>
      </c>
      <c r="CV184" s="199" t="s">
        <v>507</v>
      </c>
      <c r="CW184" s="199" t="s">
        <v>507</v>
      </c>
      <c r="CX184" s="399"/>
      <c r="CY184" s="199" t="s">
        <v>507</v>
      </c>
      <c r="CZ184" s="399"/>
      <c r="DA184" s="199">
        <v>0</v>
      </c>
      <c r="DB184" s="399"/>
      <c r="DC184" s="199">
        <v>0</v>
      </c>
      <c r="DD184" s="199" t="s">
        <v>507</v>
      </c>
      <c r="DE184" s="199" t="s">
        <v>507</v>
      </c>
      <c r="DF184" s="199">
        <v>0</v>
      </c>
      <c r="DG184" s="199" t="s">
        <v>507</v>
      </c>
      <c r="DH184" s="199" t="s">
        <v>507</v>
      </c>
      <c r="DI184" s="396"/>
      <c r="DL184" s="309" t="s">
        <v>81</v>
      </c>
      <c r="DM184" s="199">
        <v>-9.0909090909090828E-2</v>
      </c>
      <c r="DN184" s="199" t="s">
        <v>507</v>
      </c>
      <c r="DO184" s="199" t="s">
        <v>507</v>
      </c>
      <c r="DP184" s="199">
        <v>0</v>
      </c>
      <c r="DQ184" s="199">
        <v>0</v>
      </c>
      <c r="DR184" s="199" t="s">
        <v>507</v>
      </c>
      <c r="DS184" s="199" t="s">
        <v>507</v>
      </c>
      <c r="DT184" s="199" t="s">
        <v>507</v>
      </c>
      <c r="DU184" s="199"/>
      <c r="DV184" s="407"/>
      <c r="DW184" s="199" t="s">
        <v>507</v>
      </c>
      <c r="DX184" s="407"/>
      <c r="DY184" s="199">
        <v>0</v>
      </c>
      <c r="DZ184" s="407"/>
      <c r="EA184" s="199">
        <v>0</v>
      </c>
      <c r="EB184" s="199" t="s">
        <v>507</v>
      </c>
      <c r="EC184" s="199" t="s">
        <v>507</v>
      </c>
      <c r="ED184" s="199">
        <v>3.6363636363634377E-4</v>
      </c>
      <c r="EE184" s="199" t="s">
        <v>507</v>
      </c>
      <c r="EF184" s="199" t="s">
        <v>507</v>
      </c>
      <c r="EG184" s="396"/>
    </row>
    <row r="185" spans="1:137" x14ac:dyDescent="0.3">
      <c r="A185" s="1" t="s">
        <v>184</v>
      </c>
      <c r="B185" s="199"/>
      <c r="C185" s="199"/>
      <c r="D185" s="199"/>
      <c r="E185" s="199"/>
      <c r="F185" s="199"/>
      <c r="G185" s="199"/>
      <c r="H185" s="199"/>
      <c r="I185" s="199"/>
      <c r="J185" s="399"/>
      <c r="K185" s="199"/>
      <c r="L185" s="399"/>
      <c r="M185" s="199"/>
      <c r="N185" s="399"/>
      <c r="O185" s="199"/>
      <c r="P185" s="199"/>
      <c r="Q185" s="199"/>
      <c r="R185" s="199"/>
      <c r="S185" s="199"/>
      <c r="T185" s="199">
        <v>0</v>
      </c>
      <c r="U185" s="396"/>
      <c r="X185" s="309" t="s">
        <v>184</v>
      </c>
      <c r="Y185" s="199"/>
      <c r="Z185" s="199"/>
      <c r="AA185" s="199"/>
      <c r="AB185" s="199"/>
      <c r="AC185" s="199"/>
      <c r="AD185" s="199"/>
      <c r="AE185" s="199"/>
      <c r="AF185" s="199"/>
      <c r="AG185" s="399"/>
      <c r="AH185" s="199"/>
      <c r="AI185" s="399"/>
      <c r="AJ185" s="199"/>
      <c r="AK185" s="399"/>
      <c r="AL185" s="199"/>
      <c r="AM185" s="199"/>
      <c r="AN185" s="199"/>
      <c r="AO185" s="199"/>
      <c r="AP185" s="199"/>
      <c r="AQ185" s="199">
        <v>0.25000000000000022</v>
      </c>
      <c r="AR185" s="396"/>
      <c r="AU185" s="309" t="s">
        <v>184</v>
      </c>
      <c r="AV185" s="199"/>
      <c r="AW185" s="199"/>
      <c r="AX185" s="199"/>
      <c r="AY185" s="199"/>
      <c r="AZ185" s="199"/>
      <c r="BA185" s="199"/>
      <c r="BB185" s="199"/>
      <c r="BC185" s="199"/>
      <c r="BD185" s="399"/>
      <c r="BE185" s="199"/>
      <c r="BF185" s="399"/>
      <c r="BG185" s="199"/>
      <c r="BH185" s="399"/>
      <c r="BI185" s="199"/>
      <c r="BJ185" s="199"/>
      <c r="BK185" s="199"/>
      <c r="BL185" s="199"/>
      <c r="BM185" s="199"/>
      <c r="BN185" s="199">
        <v>1.5</v>
      </c>
      <c r="BO185" s="396"/>
      <c r="BR185" s="309" t="s">
        <v>184</v>
      </c>
      <c r="BS185" s="199"/>
      <c r="BT185" s="199"/>
      <c r="BU185" s="199"/>
      <c r="BV185" s="199"/>
      <c r="BW185" s="199"/>
      <c r="BX185" s="199"/>
      <c r="BY185" s="199"/>
      <c r="BZ185" s="199"/>
      <c r="CA185" s="399"/>
      <c r="CB185" s="199"/>
      <c r="CC185" s="399"/>
      <c r="CD185" s="199"/>
      <c r="CE185" s="399"/>
      <c r="CF185" s="199"/>
      <c r="CG185" s="199"/>
      <c r="CH185" s="199"/>
      <c r="CI185" s="199"/>
      <c r="CJ185" s="199" t="s">
        <v>507</v>
      </c>
      <c r="CK185" s="199">
        <v>-0.33333333333333337</v>
      </c>
      <c r="CL185" s="396"/>
      <c r="CO185" s="309" t="s">
        <v>184</v>
      </c>
      <c r="CP185" s="199"/>
      <c r="CQ185" s="199"/>
      <c r="CR185" s="199"/>
      <c r="CS185" s="199"/>
      <c r="CT185" s="199"/>
      <c r="CU185" s="199"/>
      <c r="CV185" s="199"/>
      <c r="CW185" s="199"/>
      <c r="CX185" s="399"/>
      <c r="CY185" s="199"/>
      <c r="CZ185" s="399"/>
      <c r="DA185" s="199"/>
      <c r="DB185" s="399"/>
      <c r="DC185" s="199"/>
      <c r="DD185" s="199"/>
      <c r="DE185" s="199"/>
      <c r="DF185" s="199"/>
      <c r="DG185" s="199"/>
      <c r="DH185" s="199">
        <v>-0.16666666666666663</v>
      </c>
      <c r="DI185" s="396"/>
      <c r="DL185" s="309" t="s">
        <v>184</v>
      </c>
      <c r="DM185" s="199"/>
      <c r="DN185" s="199"/>
      <c r="DO185" s="199"/>
      <c r="DP185" s="199"/>
      <c r="DQ185" s="199"/>
      <c r="DR185" s="199"/>
      <c r="DS185" s="199"/>
      <c r="DT185" s="199"/>
      <c r="DU185" s="199"/>
      <c r="DV185" s="407"/>
      <c r="DW185" s="199"/>
      <c r="DX185" s="407"/>
      <c r="DY185" s="199"/>
      <c r="DZ185" s="407"/>
      <c r="EA185" s="199"/>
      <c r="EB185" s="199"/>
      <c r="EC185" s="199"/>
      <c r="ED185" s="199"/>
      <c r="EE185" s="199"/>
      <c r="EF185" s="199">
        <v>0.875</v>
      </c>
      <c r="EG185" s="396"/>
    </row>
    <row r="186" spans="1:137" x14ac:dyDescent="0.3">
      <c r="A186" s="1" t="s">
        <v>159</v>
      </c>
      <c r="B186" s="199"/>
      <c r="C186" s="199"/>
      <c r="D186" s="199"/>
      <c r="E186" s="199"/>
      <c r="F186" s="199"/>
      <c r="G186" s="199"/>
      <c r="H186" s="199"/>
      <c r="I186" s="199" t="s">
        <v>507</v>
      </c>
      <c r="J186" s="399"/>
      <c r="K186" s="199" t="s">
        <v>507</v>
      </c>
      <c r="L186" s="399"/>
      <c r="M186" s="199" t="s">
        <v>507</v>
      </c>
      <c r="N186" s="399"/>
      <c r="O186" s="199" t="s">
        <v>507</v>
      </c>
      <c r="P186" s="199" t="s">
        <v>507</v>
      </c>
      <c r="Q186" s="199" t="s">
        <v>507</v>
      </c>
      <c r="R186" s="199" t="s">
        <v>507</v>
      </c>
      <c r="S186" s="199">
        <v>-0.20000000000000007</v>
      </c>
      <c r="T186" s="199" t="s">
        <v>507</v>
      </c>
      <c r="U186" s="396"/>
      <c r="X186" s="309" t="s">
        <v>159</v>
      </c>
      <c r="Y186" s="199"/>
      <c r="Z186" s="199"/>
      <c r="AA186" s="199"/>
      <c r="AB186" s="199"/>
      <c r="AC186" s="199"/>
      <c r="AD186" s="199"/>
      <c r="AE186" s="199"/>
      <c r="AF186" s="199" t="s">
        <v>507</v>
      </c>
      <c r="AG186" s="399"/>
      <c r="AH186" s="199" t="s">
        <v>507</v>
      </c>
      <c r="AI186" s="399"/>
      <c r="AJ186" s="199" t="s">
        <v>507</v>
      </c>
      <c r="AK186" s="399"/>
      <c r="AL186" s="199" t="s">
        <v>507</v>
      </c>
      <c r="AM186" s="199" t="s">
        <v>507</v>
      </c>
      <c r="AN186" s="199" t="s">
        <v>507</v>
      </c>
      <c r="AO186" s="199" t="s">
        <v>507</v>
      </c>
      <c r="AP186" s="199" t="s">
        <v>507</v>
      </c>
      <c r="AQ186" s="199" t="s">
        <v>507</v>
      </c>
      <c r="AR186" s="396"/>
      <c r="AU186" s="309" t="s">
        <v>159</v>
      </c>
      <c r="AV186" s="199"/>
      <c r="AW186" s="199"/>
      <c r="AX186" s="199"/>
      <c r="AY186" s="199"/>
      <c r="AZ186" s="199"/>
      <c r="BA186" s="199"/>
      <c r="BB186" s="199"/>
      <c r="BC186" s="199" t="s">
        <v>507</v>
      </c>
      <c r="BD186" s="399"/>
      <c r="BE186" s="199" t="s">
        <v>507</v>
      </c>
      <c r="BF186" s="399"/>
      <c r="BG186" s="199" t="s">
        <v>507</v>
      </c>
      <c r="BH186" s="399"/>
      <c r="BI186" s="199" t="s">
        <v>507</v>
      </c>
      <c r="BJ186" s="199" t="s">
        <v>507</v>
      </c>
      <c r="BK186" s="199" t="s">
        <v>507</v>
      </c>
      <c r="BL186" s="199" t="s">
        <v>507</v>
      </c>
      <c r="BM186" s="199" t="s">
        <v>507</v>
      </c>
      <c r="BN186" s="199" t="s">
        <v>507</v>
      </c>
      <c r="BO186" s="396"/>
      <c r="BR186" s="309" t="s">
        <v>159</v>
      </c>
      <c r="BS186" s="199"/>
      <c r="BT186" s="199"/>
      <c r="BU186" s="199"/>
      <c r="BV186" s="199"/>
      <c r="BW186" s="199"/>
      <c r="BX186" s="199"/>
      <c r="BY186" s="199"/>
      <c r="BZ186" s="199" t="s">
        <v>507</v>
      </c>
      <c r="CA186" s="399"/>
      <c r="CB186" s="199" t="s">
        <v>507</v>
      </c>
      <c r="CC186" s="399"/>
      <c r="CD186" s="199" t="s">
        <v>507</v>
      </c>
      <c r="CE186" s="399"/>
      <c r="CF186" s="199" t="s">
        <v>507</v>
      </c>
      <c r="CG186" s="199" t="s">
        <v>507</v>
      </c>
      <c r="CH186" s="199" t="s">
        <v>507</v>
      </c>
      <c r="CI186" s="199" t="s">
        <v>507</v>
      </c>
      <c r="CJ186" s="199" t="s">
        <v>507</v>
      </c>
      <c r="CK186" s="199" t="s">
        <v>507</v>
      </c>
      <c r="CL186" s="396"/>
      <c r="CO186" s="309" t="s">
        <v>159</v>
      </c>
      <c r="CP186" s="199"/>
      <c r="CQ186" s="199"/>
      <c r="CR186" s="199"/>
      <c r="CS186" s="199"/>
      <c r="CT186" s="199"/>
      <c r="CU186" s="199"/>
      <c r="CV186" s="199"/>
      <c r="CW186" s="199" t="s">
        <v>507</v>
      </c>
      <c r="CX186" s="399"/>
      <c r="CY186" s="199" t="s">
        <v>507</v>
      </c>
      <c r="CZ186" s="399"/>
      <c r="DA186" s="199" t="s">
        <v>507</v>
      </c>
      <c r="DB186" s="399"/>
      <c r="DC186" s="199" t="s">
        <v>507</v>
      </c>
      <c r="DD186" s="199" t="s">
        <v>507</v>
      </c>
      <c r="DE186" s="199" t="s">
        <v>507</v>
      </c>
      <c r="DF186" s="199" t="s">
        <v>507</v>
      </c>
      <c r="DG186" s="199" t="s">
        <v>507</v>
      </c>
      <c r="DH186" s="199" t="s">
        <v>507</v>
      </c>
      <c r="DI186" s="396"/>
      <c r="DL186" s="309" t="s">
        <v>159</v>
      </c>
      <c r="DM186" s="199"/>
      <c r="DN186" s="199"/>
      <c r="DO186" s="199"/>
      <c r="DP186" s="199"/>
      <c r="DQ186" s="199"/>
      <c r="DR186" s="199"/>
      <c r="DS186" s="199"/>
      <c r="DT186" s="199" t="s">
        <v>507</v>
      </c>
      <c r="DU186" s="199"/>
      <c r="DV186" s="407"/>
      <c r="DW186" s="199" t="s">
        <v>507</v>
      </c>
      <c r="DX186" s="407"/>
      <c r="DY186" s="199" t="s">
        <v>507</v>
      </c>
      <c r="DZ186" s="407"/>
      <c r="EA186" s="199" t="s">
        <v>507</v>
      </c>
      <c r="EB186" s="199" t="s">
        <v>507</v>
      </c>
      <c r="EC186" s="199" t="s">
        <v>507</v>
      </c>
      <c r="ED186" s="199" t="s">
        <v>507</v>
      </c>
      <c r="EE186" s="199" t="s">
        <v>507</v>
      </c>
      <c r="EF186" s="199" t="s">
        <v>507</v>
      </c>
      <c r="EG186" s="396"/>
    </row>
    <row r="187" spans="1:137" x14ac:dyDescent="0.3">
      <c r="A187" s="1" t="s">
        <v>192</v>
      </c>
      <c r="B187" s="199"/>
      <c r="C187" s="199"/>
      <c r="D187" s="199"/>
      <c r="E187" s="199"/>
      <c r="F187" s="199"/>
      <c r="G187" s="199"/>
      <c r="H187" s="199"/>
      <c r="I187" s="199"/>
      <c r="J187" s="399"/>
      <c r="K187" s="199"/>
      <c r="L187" s="399"/>
      <c r="M187" s="199" t="s">
        <v>507</v>
      </c>
      <c r="N187" s="399"/>
      <c r="O187" s="199" t="s">
        <v>507</v>
      </c>
      <c r="P187" s="199" t="s">
        <v>507</v>
      </c>
      <c r="Q187" s="199">
        <v>-0.16666666666666663</v>
      </c>
      <c r="R187" s="199">
        <v>-0.16666666666666663</v>
      </c>
      <c r="S187" s="199">
        <v>-0.20000000000000007</v>
      </c>
      <c r="T187" s="199">
        <v>0</v>
      </c>
      <c r="U187" s="396"/>
      <c r="X187" s="309" t="s">
        <v>192</v>
      </c>
      <c r="Y187" s="199"/>
      <c r="Z187" s="199"/>
      <c r="AA187" s="199"/>
      <c r="AB187" s="199"/>
      <c r="AC187" s="199"/>
      <c r="AD187" s="199"/>
      <c r="AE187" s="199"/>
      <c r="AF187" s="199"/>
      <c r="AG187" s="399"/>
      <c r="AH187" s="199"/>
      <c r="AI187" s="399"/>
      <c r="AJ187" s="199" t="s">
        <v>507</v>
      </c>
      <c r="AK187" s="399"/>
      <c r="AL187" s="199" t="s">
        <v>507</v>
      </c>
      <c r="AM187" s="199" t="s">
        <v>507</v>
      </c>
      <c r="AN187" s="199">
        <v>0</v>
      </c>
      <c r="AO187" s="199">
        <v>-9.9920072216264089E-16</v>
      </c>
      <c r="AP187" s="199">
        <v>1.1102230246251565E-15</v>
      </c>
      <c r="AQ187" s="199">
        <v>-0.19999999999999984</v>
      </c>
      <c r="AR187" s="396"/>
      <c r="AU187" s="309" t="s">
        <v>192</v>
      </c>
      <c r="AV187" s="199"/>
      <c r="AW187" s="199"/>
      <c r="AX187" s="199"/>
      <c r="AY187" s="199"/>
      <c r="AZ187" s="199"/>
      <c r="BA187" s="199"/>
      <c r="BB187" s="199"/>
      <c r="BC187" s="199"/>
      <c r="BD187" s="399"/>
      <c r="BE187" s="199"/>
      <c r="BF187" s="399"/>
      <c r="BG187" s="199" t="s">
        <v>507</v>
      </c>
      <c r="BH187" s="399"/>
      <c r="BI187" s="199" t="s">
        <v>507</v>
      </c>
      <c r="BJ187" s="199" t="s">
        <v>507</v>
      </c>
      <c r="BK187" s="199">
        <v>0</v>
      </c>
      <c r="BL187" s="199">
        <v>-0.10000000000000009</v>
      </c>
      <c r="BM187" s="199">
        <v>-0.16666666666666663</v>
      </c>
      <c r="BN187" s="199">
        <v>-0.25</v>
      </c>
      <c r="BO187" s="396"/>
      <c r="BR187" s="309" t="s">
        <v>192</v>
      </c>
      <c r="BS187" s="199"/>
      <c r="BT187" s="199"/>
      <c r="BU187" s="199"/>
      <c r="BV187" s="199"/>
      <c r="BW187" s="199"/>
      <c r="BX187" s="199"/>
      <c r="BY187" s="199"/>
      <c r="BZ187" s="199"/>
      <c r="CA187" s="399"/>
      <c r="CB187" s="199"/>
      <c r="CC187" s="399"/>
      <c r="CD187" s="199" t="s">
        <v>507</v>
      </c>
      <c r="CE187" s="399"/>
      <c r="CF187" s="199" t="s">
        <v>507</v>
      </c>
      <c r="CG187" s="199" t="s">
        <v>507</v>
      </c>
      <c r="CH187" s="199">
        <v>0</v>
      </c>
      <c r="CI187" s="199">
        <v>0.14285714285714324</v>
      </c>
      <c r="CJ187" s="199">
        <v>1.0000000000000009</v>
      </c>
      <c r="CK187" s="199">
        <v>0</v>
      </c>
      <c r="CL187" s="396"/>
      <c r="CO187" s="309" t="s">
        <v>192</v>
      </c>
      <c r="CP187" s="199"/>
      <c r="CQ187" s="199"/>
      <c r="CR187" s="199"/>
      <c r="CS187" s="199"/>
      <c r="CT187" s="199"/>
      <c r="CU187" s="199"/>
      <c r="CV187" s="199"/>
      <c r="CW187" s="199"/>
      <c r="CX187" s="399"/>
      <c r="CY187" s="199"/>
      <c r="CZ187" s="399"/>
      <c r="DA187" s="199" t="s">
        <v>507</v>
      </c>
      <c r="DB187" s="399"/>
      <c r="DC187" s="199" t="s">
        <v>507</v>
      </c>
      <c r="DD187" s="199" t="s">
        <v>507</v>
      </c>
      <c r="DE187" s="199">
        <v>-8.333333333333337E-2</v>
      </c>
      <c r="DF187" s="199">
        <v>9.090909090909105E-2</v>
      </c>
      <c r="DG187" s="199">
        <v>-0.16666666666666663</v>
      </c>
      <c r="DH187" s="199">
        <v>0</v>
      </c>
      <c r="DI187" s="396"/>
      <c r="DL187" s="309" t="s">
        <v>192</v>
      </c>
      <c r="DM187" s="199"/>
      <c r="DN187" s="199"/>
      <c r="DO187" s="199"/>
      <c r="DP187" s="199"/>
      <c r="DQ187" s="199"/>
      <c r="DR187" s="199"/>
      <c r="DS187" s="199"/>
      <c r="DT187" s="199"/>
      <c r="DU187" s="199"/>
      <c r="DV187" s="407"/>
      <c r="DW187" s="199"/>
      <c r="DX187" s="407"/>
      <c r="DY187" s="199" t="s">
        <v>507</v>
      </c>
      <c r="DZ187" s="407"/>
      <c r="EA187" s="199" t="s">
        <v>507</v>
      </c>
      <c r="EB187" s="199" t="s">
        <v>507</v>
      </c>
      <c r="EC187" s="199">
        <v>6.6666666666666652E-2</v>
      </c>
      <c r="ED187" s="199">
        <v>5.0000000000016698E-4</v>
      </c>
      <c r="EE187" s="199">
        <v>-0.12543728135932031</v>
      </c>
      <c r="EF187" s="199">
        <v>0</v>
      </c>
      <c r="EG187" s="396"/>
    </row>
    <row r="188" spans="1:137" x14ac:dyDescent="0.3">
      <c r="A188" s="1" t="s">
        <v>264</v>
      </c>
      <c r="B188" s="79"/>
      <c r="C188" s="191"/>
      <c r="D188" s="198"/>
      <c r="E188" s="191"/>
      <c r="F188" s="191"/>
      <c r="G188" s="80"/>
      <c r="H188" s="199" t="s">
        <v>507</v>
      </c>
      <c r="I188" s="199" t="s">
        <v>507</v>
      </c>
      <c r="J188" s="399"/>
      <c r="K188" s="199" t="s">
        <v>507</v>
      </c>
      <c r="L188" s="399"/>
      <c r="M188" s="199" t="s">
        <v>507</v>
      </c>
      <c r="N188" s="399"/>
      <c r="O188" s="199" t="s">
        <v>507</v>
      </c>
      <c r="P188" s="199" t="s">
        <v>507</v>
      </c>
      <c r="Q188" s="199" t="s">
        <v>507</v>
      </c>
      <c r="R188" s="199" t="s">
        <v>507</v>
      </c>
      <c r="S188" s="199" t="s">
        <v>507</v>
      </c>
      <c r="T188" s="199" t="s">
        <v>507</v>
      </c>
      <c r="U188" s="396"/>
      <c r="X188" s="309" t="s">
        <v>264</v>
      </c>
      <c r="Y188" s="79"/>
      <c r="Z188" s="191"/>
      <c r="AA188" s="198"/>
      <c r="AB188" s="191"/>
      <c r="AC188" s="191"/>
      <c r="AD188" s="80"/>
      <c r="AE188" s="199" t="s">
        <v>507</v>
      </c>
      <c r="AF188" s="199" t="s">
        <v>507</v>
      </c>
      <c r="AG188" s="399"/>
      <c r="AH188" s="199" t="s">
        <v>507</v>
      </c>
      <c r="AI188" s="399"/>
      <c r="AJ188" s="199" t="s">
        <v>507</v>
      </c>
      <c r="AK188" s="399"/>
      <c r="AL188" s="199" t="s">
        <v>507</v>
      </c>
      <c r="AM188" s="199" t="s">
        <v>507</v>
      </c>
      <c r="AN188" s="199" t="s">
        <v>507</v>
      </c>
      <c r="AO188" s="199" t="s">
        <v>507</v>
      </c>
      <c r="AP188" s="199" t="s">
        <v>507</v>
      </c>
      <c r="AQ188" s="199" t="s">
        <v>507</v>
      </c>
      <c r="AR188" s="396"/>
      <c r="AU188" s="309" t="s">
        <v>264</v>
      </c>
      <c r="AV188" s="79"/>
      <c r="AW188" s="191"/>
      <c r="AX188" s="198"/>
      <c r="AY188" s="191"/>
      <c r="AZ188" s="191"/>
      <c r="BA188" s="80"/>
      <c r="BB188" s="199" t="s">
        <v>507</v>
      </c>
      <c r="BC188" s="199" t="s">
        <v>507</v>
      </c>
      <c r="BD188" s="399"/>
      <c r="BE188" s="199" t="s">
        <v>507</v>
      </c>
      <c r="BF188" s="399"/>
      <c r="BG188" s="199" t="s">
        <v>507</v>
      </c>
      <c r="BH188" s="399"/>
      <c r="BI188" s="199" t="s">
        <v>507</v>
      </c>
      <c r="BJ188" s="199" t="s">
        <v>507</v>
      </c>
      <c r="BK188" s="199" t="s">
        <v>507</v>
      </c>
      <c r="BL188" s="199" t="s">
        <v>507</v>
      </c>
      <c r="BM188" s="199" t="s">
        <v>507</v>
      </c>
      <c r="BN188" s="199" t="s">
        <v>507</v>
      </c>
      <c r="BO188" s="396"/>
      <c r="BR188" s="309" t="s">
        <v>264</v>
      </c>
      <c r="BS188" s="79"/>
      <c r="BT188" s="191"/>
      <c r="BU188" s="198"/>
      <c r="BV188" s="191"/>
      <c r="BW188" s="191"/>
      <c r="BX188" s="80"/>
      <c r="BY188" s="199" t="s">
        <v>507</v>
      </c>
      <c r="BZ188" s="199" t="s">
        <v>507</v>
      </c>
      <c r="CA188" s="399"/>
      <c r="CB188" s="199" t="s">
        <v>507</v>
      </c>
      <c r="CC188" s="399"/>
      <c r="CD188" s="199" t="s">
        <v>507</v>
      </c>
      <c r="CE188" s="399"/>
      <c r="CF188" s="199" t="s">
        <v>507</v>
      </c>
      <c r="CG188" s="199" t="s">
        <v>507</v>
      </c>
      <c r="CH188" s="199" t="s">
        <v>507</v>
      </c>
      <c r="CI188" s="199" t="s">
        <v>507</v>
      </c>
      <c r="CJ188" s="199" t="s">
        <v>507</v>
      </c>
      <c r="CK188" s="199" t="s">
        <v>507</v>
      </c>
      <c r="CL188" s="396"/>
      <c r="CO188" s="309" t="s">
        <v>264</v>
      </c>
      <c r="CP188" s="79"/>
      <c r="CQ188" s="191"/>
      <c r="CR188" s="198"/>
      <c r="CS188" s="191"/>
      <c r="CT188" s="191"/>
      <c r="CU188" s="199" t="s">
        <v>507</v>
      </c>
      <c r="CV188" s="199" t="s">
        <v>507</v>
      </c>
      <c r="CW188" s="199" t="s">
        <v>507</v>
      </c>
      <c r="CX188" s="399"/>
      <c r="CY188" s="199" t="s">
        <v>507</v>
      </c>
      <c r="CZ188" s="399"/>
      <c r="DA188" s="199" t="s">
        <v>507</v>
      </c>
      <c r="DB188" s="399"/>
      <c r="DC188" s="199" t="s">
        <v>507</v>
      </c>
      <c r="DD188" s="199" t="s">
        <v>507</v>
      </c>
      <c r="DE188" s="199" t="s">
        <v>507</v>
      </c>
      <c r="DF188" s="199" t="s">
        <v>507</v>
      </c>
      <c r="DG188" s="199" t="s">
        <v>507</v>
      </c>
      <c r="DH188" s="199" t="s">
        <v>507</v>
      </c>
      <c r="DI188" s="396"/>
      <c r="DL188" s="309" t="s">
        <v>264</v>
      </c>
      <c r="DM188" s="79"/>
      <c r="DN188" s="191"/>
      <c r="DO188" s="198"/>
      <c r="DP188" s="191"/>
      <c r="DQ188" s="191"/>
      <c r="DR188" s="199" t="s">
        <v>507</v>
      </c>
      <c r="DS188" s="199" t="s">
        <v>507</v>
      </c>
      <c r="DT188" s="199" t="s">
        <v>507</v>
      </c>
      <c r="DU188" s="199"/>
      <c r="DV188" s="407"/>
      <c r="DW188" s="199" t="s">
        <v>507</v>
      </c>
      <c r="DX188" s="407"/>
      <c r="DY188" s="199" t="s">
        <v>507</v>
      </c>
      <c r="DZ188" s="407"/>
      <c r="EA188" s="199" t="s">
        <v>507</v>
      </c>
      <c r="EB188" s="199" t="s">
        <v>507</v>
      </c>
      <c r="EC188" s="199" t="s">
        <v>507</v>
      </c>
      <c r="ED188" s="199" t="s">
        <v>507</v>
      </c>
      <c r="EE188" s="199" t="s">
        <v>507</v>
      </c>
      <c r="EF188" s="199" t="s">
        <v>507</v>
      </c>
      <c r="EG188" s="396"/>
    </row>
    <row r="189" spans="1:137" x14ac:dyDescent="0.3">
      <c r="A189" s="3" t="s">
        <v>456</v>
      </c>
      <c r="B189" s="199">
        <v>2</v>
      </c>
      <c r="C189" s="199">
        <v>-0.83333333333333337</v>
      </c>
      <c r="D189" s="199" t="s">
        <v>507</v>
      </c>
      <c r="E189" s="199" t="s">
        <v>507</v>
      </c>
      <c r="F189" s="199" t="s">
        <v>507</v>
      </c>
      <c r="G189" s="199" t="s">
        <v>507</v>
      </c>
      <c r="H189" s="199" t="s">
        <v>507</v>
      </c>
      <c r="I189" s="199" t="s">
        <v>507</v>
      </c>
      <c r="J189" s="399"/>
      <c r="K189" s="199" t="s">
        <v>507</v>
      </c>
      <c r="L189" s="399"/>
      <c r="M189" s="199" t="s">
        <v>507</v>
      </c>
      <c r="N189" s="399"/>
      <c r="O189" s="199" t="s">
        <v>507</v>
      </c>
      <c r="P189" s="199" t="s">
        <v>507</v>
      </c>
      <c r="Q189" s="199" t="s">
        <v>507</v>
      </c>
      <c r="R189" s="199" t="s">
        <v>507</v>
      </c>
      <c r="S189" s="199" t="s">
        <v>507</v>
      </c>
      <c r="T189" s="199" t="s">
        <v>507</v>
      </c>
      <c r="U189" s="396"/>
      <c r="X189" s="310" t="s">
        <v>456</v>
      </c>
      <c r="Y189" s="199">
        <v>-0.16666666666666663</v>
      </c>
      <c r="Z189" s="199">
        <v>0.19999999999999996</v>
      </c>
      <c r="AA189" s="199" t="s">
        <v>507</v>
      </c>
      <c r="AB189" s="199" t="s">
        <v>507</v>
      </c>
      <c r="AC189" s="199" t="s">
        <v>507</v>
      </c>
      <c r="AD189" s="199" t="s">
        <v>507</v>
      </c>
      <c r="AE189" s="199" t="s">
        <v>507</v>
      </c>
      <c r="AF189" s="199" t="s">
        <v>507</v>
      </c>
      <c r="AG189" s="399"/>
      <c r="AH189" s="199" t="s">
        <v>507</v>
      </c>
      <c r="AI189" s="399"/>
      <c r="AJ189" s="199" t="s">
        <v>507</v>
      </c>
      <c r="AK189" s="399"/>
      <c r="AL189" s="199" t="s">
        <v>507</v>
      </c>
      <c r="AM189" s="199" t="s">
        <v>507</v>
      </c>
      <c r="AN189" s="199" t="s">
        <v>507</v>
      </c>
      <c r="AO189" s="199">
        <v>0.77419354838709542</v>
      </c>
      <c r="AP189" s="199" t="s">
        <v>507</v>
      </c>
      <c r="AQ189" s="199" t="s">
        <v>507</v>
      </c>
      <c r="AR189" s="396"/>
      <c r="AU189" s="310" t="s">
        <v>456</v>
      </c>
      <c r="AV189" s="199">
        <v>0.43999999999999995</v>
      </c>
      <c r="AW189" s="199">
        <v>-0.22222222222222221</v>
      </c>
      <c r="AX189" s="199" t="s">
        <v>507</v>
      </c>
      <c r="AY189" s="199" t="s">
        <v>507</v>
      </c>
      <c r="AZ189" s="199" t="s">
        <v>507</v>
      </c>
      <c r="BA189" s="199" t="s">
        <v>507</v>
      </c>
      <c r="BB189" s="199" t="s">
        <v>507</v>
      </c>
      <c r="BC189" s="199" t="s">
        <v>507</v>
      </c>
      <c r="BD189" s="399"/>
      <c r="BE189" s="199" t="s">
        <v>507</v>
      </c>
      <c r="BF189" s="399"/>
      <c r="BG189" s="199" t="s">
        <v>507</v>
      </c>
      <c r="BH189" s="399"/>
      <c r="BI189" s="199" t="s">
        <v>507</v>
      </c>
      <c r="BJ189" s="199" t="s">
        <v>507</v>
      </c>
      <c r="BK189" s="199" t="s">
        <v>507</v>
      </c>
      <c r="BL189" s="199">
        <v>-0.6</v>
      </c>
      <c r="BM189" s="199" t="s">
        <v>507</v>
      </c>
      <c r="BN189" s="199" t="s">
        <v>507</v>
      </c>
      <c r="BO189" s="396"/>
      <c r="BR189" s="310" t="s">
        <v>456</v>
      </c>
      <c r="BS189" s="199">
        <v>-0.16666666666666663</v>
      </c>
      <c r="BT189" s="199">
        <v>0.19999999999999996</v>
      </c>
      <c r="BU189" s="199" t="s">
        <v>507</v>
      </c>
      <c r="BV189" s="199" t="s">
        <v>507</v>
      </c>
      <c r="BW189" s="199" t="s">
        <v>507</v>
      </c>
      <c r="BX189" s="199" t="s">
        <v>507</v>
      </c>
      <c r="BY189" s="199" t="s">
        <v>507</v>
      </c>
      <c r="BZ189" s="199" t="s">
        <v>507</v>
      </c>
      <c r="CA189" s="399"/>
      <c r="CB189" s="199" t="s">
        <v>507</v>
      </c>
      <c r="CC189" s="399"/>
      <c r="CD189" s="199" t="s">
        <v>507</v>
      </c>
      <c r="CE189" s="399"/>
      <c r="CF189" s="199" t="s">
        <v>507</v>
      </c>
      <c r="CG189" s="199" t="s">
        <v>507</v>
      </c>
      <c r="CH189" s="199" t="s">
        <v>507</v>
      </c>
      <c r="CI189" s="199">
        <v>0.2307692307692315</v>
      </c>
      <c r="CJ189" s="199" t="s">
        <v>507</v>
      </c>
      <c r="CK189" s="199" t="s">
        <v>507</v>
      </c>
      <c r="CL189" s="396"/>
      <c r="CO189" s="310" t="s">
        <v>456</v>
      </c>
      <c r="CP189" s="199">
        <v>-0.20000000000000007</v>
      </c>
      <c r="CQ189" s="199">
        <v>0</v>
      </c>
      <c r="CR189" s="199" t="s">
        <v>507</v>
      </c>
      <c r="CS189" s="199" t="s">
        <v>507</v>
      </c>
      <c r="CT189" s="199" t="s">
        <v>507</v>
      </c>
      <c r="CU189" s="199" t="s">
        <v>507</v>
      </c>
      <c r="CV189" s="199" t="s">
        <v>507</v>
      </c>
      <c r="CW189" s="199" t="s">
        <v>507</v>
      </c>
      <c r="CX189" s="399"/>
      <c r="CY189" s="199" t="s">
        <v>507</v>
      </c>
      <c r="CZ189" s="399"/>
      <c r="DA189" s="199" t="s">
        <v>507</v>
      </c>
      <c r="DB189" s="399"/>
      <c r="DC189" s="199" t="s">
        <v>507</v>
      </c>
      <c r="DD189" s="199" t="s">
        <v>507</v>
      </c>
      <c r="DE189" s="199" t="s">
        <v>507</v>
      </c>
      <c r="DF189" s="199">
        <v>9.090909090909105E-2</v>
      </c>
      <c r="DG189" s="199" t="s">
        <v>507</v>
      </c>
      <c r="DH189" s="199" t="s">
        <v>507</v>
      </c>
      <c r="DI189" s="396"/>
      <c r="DL189" s="310" t="s">
        <v>456</v>
      </c>
      <c r="DM189" s="199">
        <v>-0.21739130434782616</v>
      </c>
      <c r="DN189" s="199">
        <v>0.11111111111111116</v>
      </c>
      <c r="DO189" s="199" t="s">
        <v>507</v>
      </c>
      <c r="DP189" s="199" t="s">
        <v>507</v>
      </c>
      <c r="DQ189" s="199" t="s">
        <v>507</v>
      </c>
      <c r="DR189" s="199" t="s">
        <v>507</v>
      </c>
      <c r="DS189" s="199" t="s">
        <v>507</v>
      </c>
      <c r="DT189" s="199" t="s">
        <v>507</v>
      </c>
      <c r="DU189" s="199"/>
      <c r="DV189" s="407"/>
      <c r="DW189" s="199" t="s">
        <v>507</v>
      </c>
      <c r="DX189" s="407"/>
      <c r="DY189" s="199" t="s">
        <v>507</v>
      </c>
      <c r="DZ189" s="407"/>
      <c r="EA189" s="199" t="s">
        <v>507</v>
      </c>
      <c r="EB189" s="199" t="s">
        <v>507</v>
      </c>
      <c r="EC189" s="199" t="s">
        <v>507</v>
      </c>
      <c r="ED189" s="199">
        <v>0.18800000000000017</v>
      </c>
      <c r="EE189" s="199" t="s">
        <v>507</v>
      </c>
      <c r="EF189" s="199" t="s">
        <v>507</v>
      </c>
      <c r="EG189" s="396"/>
    </row>
    <row r="190" spans="1:137" x14ac:dyDescent="0.3">
      <c r="A190" s="3" t="s">
        <v>267</v>
      </c>
      <c r="B190" s="199"/>
      <c r="C190" s="199"/>
      <c r="D190" s="199"/>
      <c r="E190" s="199"/>
      <c r="F190" s="199"/>
      <c r="G190" s="199"/>
      <c r="H190" s="199"/>
      <c r="I190" s="199"/>
      <c r="J190" s="399"/>
      <c r="K190" s="199"/>
      <c r="L190" s="399"/>
      <c r="M190" s="199"/>
      <c r="N190" s="399"/>
      <c r="O190" s="199"/>
      <c r="P190" s="199"/>
      <c r="Q190" s="199"/>
      <c r="R190" s="199"/>
      <c r="S190" s="199"/>
      <c r="T190" s="199" t="s">
        <v>507</v>
      </c>
      <c r="U190" s="396"/>
      <c r="X190" s="310" t="s">
        <v>267</v>
      </c>
      <c r="Y190" s="199"/>
      <c r="Z190" s="199"/>
      <c r="AA190" s="199"/>
      <c r="AB190" s="199"/>
      <c r="AC190" s="199"/>
      <c r="AD190" s="199"/>
      <c r="AE190" s="199"/>
      <c r="AF190" s="199"/>
      <c r="AG190" s="399"/>
      <c r="AH190" s="199"/>
      <c r="AI190" s="399"/>
      <c r="AJ190" s="199"/>
      <c r="AK190" s="399"/>
      <c r="AL190" s="199"/>
      <c r="AM190" s="199"/>
      <c r="AN190" s="199"/>
      <c r="AO190" s="199"/>
      <c r="AP190" s="199"/>
      <c r="AQ190" s="199" t="s">
        <v>507</v>
      </c>
      <c r="AR190" s="396"/>
      <c r="AU190" s="310" t="s">
        <v>267</v>
      </c>
      <c r="AV190" s="199"/>
      <c r="AW190" s="199"/>
      <c r="AX190" s="199"/>
      <c r="AY190" s="199"/>
      <c r="AZ190" s="199"/>
      <c r="BA190" s="199"/>
      <c r="BB190" s="199"/>
      <c r="BC190" s="199"/>
      <c r="BD190" s="399"/>
      <c r="BE190" s="199"/>
      <c r="BF190" s="399"/>
      <c r="BG190" s="199"/>
      <c r="BH190" s="399"/>
      <c r="BI190" s="199"/>
      <c r="BJ190" s="199"/>
      <c r="BK190" s="199"/>
      <c r="BL190" s="199"/>
      <c r="BM190" s="199"/>
      <c r="BN190" s="199" t="s">
        <v>507</v>
      </c>
      <c r="BO190" s="396"/>
      <c r="BR190" s="310" t="s">
        <v>267</v>
      </c>
      <c r="BS190" s="199"/>
      <c r="BT190" s="199"/>
      <c r="BU190" s="199"/>
      <c r="BV190" s="199"/>
      <c r="BW190" s="199"/>
      <c r="BX190" s="199"/>
      <c r="BY190" s="199"/>
      <c r="BZ190" s="199"/>
      <c r="CA190" s="399"/>
      <c r="CB190" s="199"/>
      <c r="CC190" s="399"/>
      <c r="CD190" s="199"/>
      <c r="CE190" s="399"/>
      <c r="CF190" s="199"/>
      <c r="CG190" s="199"/>
      <c r="CH190" s="199"/>
      <c r="CI190" s="199"/>
      <c r="CJ190" s="199" t="s">
        <v>507</v>
      </c>
      <c r="CK190" s="199" t="s">
        <v>507</v>
      </c>
      <c r="CL190" s="396"/>
      <c r="CO190" s="310" t="s">
        <v>267</v>
      </c>
      <c r="CP190" s="199"/>
      <c r="CQ190" s="199"/>
      <c r="CR190" s="199"/>
      <c r="CS190" s="199"/>
      <c r="CT190" s="199"/>
      <c r="CU190" s="199"/>
      <c r="CV190" s="199"/>
      <c r="CW190" s="199"/>
      <c r="CX190" s="399"/>
      <c r="CY190" s="199"/>
      <c r="CZ190" s="399"/>
      <c r="DA190" s="199"/>
      <c r="DB190" s="399"/>
      <c r="DC190" s="199"/>
      <c r="DD190" s="199"/>
      <c r="DE190" s="199"/>
      <c r="DF190" s="199"/>
      <c r="DG190" s="199"/>
      <c r="DH190" s="199" t="s">
        <v>507</v>
      </c>
      <c r="DI190" s="396"/>
      <c r="DL190" s="310" t="s">
        <v>267</v>
      </c>
      <c r="DM190" s="199"/>
      <c r="DN190" s="199"/>
      <c r="DO190" s="199"/>
      <c r="DP190" s="199"/>
      <c r="DQ190" s="199"/>
      <c r="DR190" s="199"/>
      <c r="DS190" s="199"/>
      <c r="DT190" s="199"/>
      <c r="DU190" s="199"/>
      <c r="DV190" s="407"/>
      <c r="DW190" s="199"/>
      <c r="DX190" s="407"/>
      <c r="DY190" s="199"/>
      <c r="DZ190" s="407"/>
      <c r="EA190" s="199"/>
      <c r="EB190" s="199"/>
      <c r="EC190" s="199"/>
      <c r="ED190" s="199"/>
      <c r="EE190" s="199"/>
      <c r="EF190" s="199" t="s">
        <v>507</v>
      </c>
      <c r="EG190" s="396"/>
    </row>
    <row r="191" spans="1:137" x14ac:dyDescent="0.3">
      <c r="A191" s="1" t="s">
        <v>86</v>
      </c>
      <c r="B191" s="199">
        <v>0</v>
      </c>
      <c r="C191" s="199">
        <v>0</v>
      </c>
      <c r="D191" s="199">
        <v>0</v>
      </c>
      <c r="E191" s="199" t="s">
        <v>507</v>
      </c>
      <c r="F191" s="199" t="s">
        <v>507</v>
      </c>
      <c r="G191" s="199" t="s">
        <v>507</v>
      </c>
      <c r="H191" s="199" t="s">
        <v>507</v>
      </c>
      <c r="I191" s="199" t="s">
        <v>507</v>
      </c>
      <c r="J191" s="399"/>
      <c r="K191" s="199" t="s">
        <v>507</v>
      </c>
      <c r="L191" s="399"/>
      <c r="M191" s="199" t="s">
        <v>507</v>
      </c>
      <c r="N191" s="399"/>
      <c r="O191" s="199" t="s">
        <v>507</v>
      </c>
      <c r="P191" s="199" t="s">
        <v>507</v>
      </c>
      <c r="Q191" s="199" t="s">
        <v>507</v>
      </c>
      <c r="R191" s="199" t="s">
        <v>507</v>
      </c>
      <c r="S191" s="199" t="s">
        <v>507</v>
      </c>
      <c r="T191" s="199" t="s">
        <v>507</v>
      </c>
      <c r="U191" s="396"/>
      <c r="X191" s="309" t="s">
        <v>86</v>
      </c>
      <c r="Y191" s="199">
        <v>0</v>
      </c>
      <c r="Z191" s="199">
        <v>0</v>
      </c>
      <c r="AA191" s="199">
        <v>0</v>
      </c>
      <c r="AB191" s="199" t="s">
        <v>507</v>
      </c>
      <c r="AC191" s="199" t="s">
        <v>507</v>
      </c>
      <c r="AD191" s="199" t="s">
        <v>507</v>
      </c>
      <c r="AE191" s="199" t="s">
        <v>507</v>
      </c>
      <c r="AF191" s="199" t="s">
        <v>507</v>
      </c>
      <c r="AG191" s="399"/>
      <c r="AH191" s="199" t="s">
        <v>507</v>
      </c>
      <c r="AI191" s="399"/>
      <c r="AJ191" s="199" t="s">
        <v>507</v>
      </c>
      <c r="AK191" s="399"/>
      <c r="AL191" s="199" t="s">
        <v>507</v>
      </c>
      <c r="AM191" s="199" t="s">
        <v>507</v>
      </c>
      <c r="AN191" s="199" t="s">
        <v>507</v>
      </c>
      <c r="AO191" s="199">
        <v>-9.9920072216264089E-16</v>
      </c>
      <c r="AP191" s="199" t="s">
        <v>507</v>
      </c>
      <c r="AQ191" s="199" t="s">
        <v>507</v>
      </c>
      <c r="AR191" s="396"/>
      <c r="AU191" s="309" t="s">
        <v>86</v>
      </c>
      <c r="AV191" s="199">
        <v>-0.7142857142857143</v>
      </c>
      <c r="AW191" s="199">
        <v>0.25000000000000022</v>
      </c>
      <c r="AX191" s="199">
        <v>0.19999999999999996</v>
      </c>
      <c r="AY191" s="199" t="s">
        <v>507</v>
      </c>
      <c r="AZ191" s="199" t="s">
        <v>507</v>
      </c>
      <c r="BA191" s="199" t="s">
        <v>507</v>
      </c>
      <c r="BB191" s="199" t="s">
        <v>507</v>
      </c>
      <c r="BC191" s="199" t="s">
        <v>507</v>
      </c>
      <c r="BD191" s="399"/>
      <c r="BE191" s="199" t="s">
        <v>507</v>
      </c>
      <c r="BF191" s="399"/>
      <c r="BG191" s="199" t="s">
        <v>507</v>
      </c>
      <c r="BH191" s="399"/>
      <c r="BI191" s="199" t="s">
        <v>507</v>
      </c>
      <c r="BJ191" s="199" t="s">
        <v>507</v>
      </c>
      <c r="BK191" s="199" t="s">
        <v>507</v>
      </c>
      <c r="BL191" s="199">
        <v>3.4482758620689724E-2</v>
      </c>
      <c r="BM191" s="199" t="s">
        <v>507</v>
      </c>
      <c r="BN191" s="199" t="s">
        <v>507</v>
      </c>
      <c r="BO191" s="396"/>
      <c r="BR191" s="309" t="s">
        <v>86</v>
      </c>
      <c r="BS191" s="199">
        <v>0.5</v>
      </c>
      <c r="BT191" s="199">
        <v>0</v>
      </c>
      <c r="BU191" s="199">
        <v>0</v>
      </c>
      <c r="BV191" s="199" t="s">
        <v>507</v>
      </c>
      <c r="BW191" s="199" t="s">
        <v>507</v>
      </c>
      <c r="BX191" s="199" t="s">
        <v>507</v>
      </c>
      <c r="BY191" s="199" t="s">
        <v>507</v>
      </c>
      <c r="BZ191" s="199" t="s">
        <v>507</v>
      </c>
      <c r="CA191" s="399"/>
      <c r="CB191" s="199" t="s">
        <v>507</v>
      </c>
      <c r="CC191" s="399"/>
      <c r="CD191" s="199" t="s">
        <v>507</v>
      </c>
      <c r="CE191" s="399"/>
      <c r="CF191" s="199" t="s">
        <v>507</v>
      </c>
      <c r="CG191" s="199" t="s">
        <v>507</v>
      </c>
      <c r="CH191" s="199" t="s">
        <v>507</v>
      </c>
      <c r="CI191" s="199">
        <v>3.7735849056602877E-2</v>
      </c>
      <c r="CJ191" s="199" t="s">
        <v>507</v>
      </c>
      <c r="CK191" s="199" t="s">
        <v>507</v>
      </c>
      <c r="CL191" s="396"/>
      <c r="CO191" s="309" t="s">
        <v>86</v>
      </c>
      <c r="CP191" s="199">
        <v>0</v>
      </c>
      <c r="CQ191" s="199">
        <v>0</v>
      </c>
      <c r="CR191" s="199">
        <v>0</v>
      </c>
      <c r="CS191" s="199" t="s">
        <v>507</v>
      </c>
      <c r="CT191" s="199" t="s">
        <v>507</v>
      </c>
      <c r="CU191" s="199" t="s">
        <v>507</v>
      </c>
      <c r="CV191" s="199" t="s">
        <v>507</v>
      </c>
      <c r="CW191" s="199" t="s">
        <v>507</v>
      </c>
      <c r="CX191" s="399"/>
      <c r="CY191" s="199" t="s">
        <v>507</v>
      </c>
      <c r="CZ191" s="399"/>
      <c r="DA191" s="199" t="s">
        <v>507</v>
      </c>
      <c r="DB191" s="399"/>
      <c r="DC191" s="199" t="s">
        <v>507</v>
      </c>
      <c r="DD191" s="199" t="s">
        <v>507</v>
      </c>
      <c r="DE191" s="199" t="s">
        <v>507</v>
      </c>
      <c r="DF191" s="199">
        <v>-3.0303030303032719E-2</v>
      </c>
      <c r="DG191" s="199" t="s">
        <v>507</v>
      </c>
      <c r="DH191" s="199" t="s">
        <v>507</v>
      </c>
      <c r="DI191" s="396"/>
      <c r="DL191" s="309" t="s">
        <v>86</v>
      </c>
      <c r="DM191" s="199">
        <v>-0.75</v>
      </c>
      <c r="DN191" s="199">
        <v>0</v>
      </c>
      <c r="DO191" s="199">
        <v>0</v>
      </c>
      <c r="DP191" s="199" t="s">
        <v>507</v>
      </c>
      <c r="DQ191" s="199" t="s">
        <v>507</v>
      </c>
      <c r="DR191" s="199" t="s">
        <v>507</v>
      </c>
      <c r="DS191" s="199" t="s">
        <v>507</v>
      </c>
      <c r="DT191" s="199" t="s">
        <v>507</v>
      </c>
      <c r="DU191" s="199"/>
      <c r="DV191" s="407"/>
      <c r="DW191" s="199" t="s">
        <v>507</v>
      </c>
      <c r="DX191" s="407"/>
      <c r="DY191" s="199" t="s">
        <v>507</v>
      </c>
      <c r="DZ191" s="407"/>
      <c r="EA191" s="199" t="s">
        <v>507</v>
      </c>
      <c r="EB191" s="199" t="s">
        <v>507</v>
      </c>
      <c r="EC191" s="199" t="s">
        <v>507</v>
      </c>
      <c r="ED191" s="199">
        <v>5.0000000000016698E-4</v>
      </c>
      <c r="EE191" s="199" t="s">
        <v>507</v>
      </c>
      <c r="EF191" s="199" t="s">
        <v>507</v>
      </c>
      <c r="EG191" s="396"/>
    </row>
    <row r="192" spans="1:137" x14ac:dyDescent="0.3">
      <c r="A192" s="1" t="s">
        <v>37</v>
      </c>
      <c r="B192" s="199">
        <v>-0.5</v>
      </c>
      <c r="C192" s="199" t="s">
        <v>507</v>
      </c>
      <c r="D192" s="199" t="s">
        <v>507</v>
      </c>
      <c r="E192" s="199" t="s">
        <v>507</v>
      </c>
      <c r="F192" s="199" t="s">
        <v>507</v>
      </c>
      <c r="G192" s="199">
        <v>-0.20000000000000007</v>
      </c>
      <c r="H192" s="199">
        <v>0</v>
      </c>
      <c r="I192" s="199" t="s">
        <v>507</v>
      </c>
      <c r="J192" s="399"/>
      <c r="K192" s="199" t="s">
        <v>507</v>
      </c>
      <c r="L192" s="399"/>
      <c r="M192" s="199" t="s">
        <v>507</v>
      </c>
      <c r="N192" s="399"/>
      <c r="O192" s="199" t="s">
        <v>507</v>
      </c>
      <c r="P192" s="199" t="s">
        <v>507</v>
      </c>
      <c r="Q192" s="199">
        <v>-0.37499999999999989</v>
      </c>
      <c r="R192" s="199">
        <v>-0.37499999999999989</v>
      </c>
      <c r="S192" s="199" t="s">
        <v>507</v>
      </c>
      <c r="T192" s="199" t="s">
        <v>507</v>
      </c>
      <c r="U192" s="396"/>
      <c r="X192" s="309" t="s">
        <v>37</v>
      </c>
      <c r="Y192" s="199">
        <v>-0.2592592592592593</v>
      </c>
      <c r="Z192" s="199" t="s">
        <v>507</v>
      </c>
      <c r="AA192" s="199" t="s">
        <v>507</v>
      </c>
      <c r="AB192" s="199" t="s">
        <v>507</v>
      </c>
      <c r="AC192" s="199" t="s">
        <v>507</v>
      </c>
      <c r="AD192" s="199">
        <v>-0.33333333333333337</v>
      </c>
      <c r="AE192" s="199">
        <v>0</v>
      </c>
      <c r="AF192" s="199" t="s">
        <v>507</v>
      </c>
      <c r="AG192" s="399"/>
      <c r="AH192" s="199" t="s">
        <v>507</v>
      </c>
      <c r="AI192" s="399"/>
      <c r="AJ192" s="199" t="s">
        <v>507</v>
      </c>
      <c r="AK192" s="399"/>
      <c r="AL192" s="199" t="s">
        <v>507</v>
      </c>
      <c r="AM192" s="199" t="s">
        <v>507</v>
      </c>
      <c r="AN192" s="199">
        <v>-0.22499999999999998</v>
      </c>
      <c r="AO192" s="199" t="s">
        <v>507</v>
      </c>
      <c r="AP192" s="199" t="s">
        <v>507</v>
      </c>
      <c r="AQ192" s="199" t="s">
        <v>507</v>
      </c>
      <c r="AR192" s="396"/>
      <c r="AU192" s="309" t="s">
        <v>37</v>
      </c>
      <c r="AV192" s="199">
        <v>-0.19999999999999996</v>
      </c>
      <c r="AW192" s="199" t="s">
        <v>507</v>
      </c>
      <c r="AX192" s="199" t="s">
        <v>507</v>
      </c>
      <c r="AY192" s="199" t="s">
        <v>507</v>
      </c>
      <c r="AZ192" s="199" t="s">
        <v>507</v>
      </c>
      <c r="BA192" s="199">
        <v>-0.44444444444444442</v>
      </c>
      <c r="BB192" s="199">
        <v>0.19999999999999996</v>
      </c>
      <c r="BC192" s="199" t="s">
        <v>507</v>
      </c>
      <c r="BD192" s="399"/>
      <c r="BE192" s="199" t="s">
        <v>507</v>
      </c>
      <c r="BF192" s="399"/>
      <c r="BG192" s="199" t="s">
        <v>507</v>
      </c>
      <c r="BH192" s="399"/>
      <c r="BI192" s="199" t="s">
        <v>507</v>
      </c>
      <c r="BJ192" s="199" t="s">
        <v>507</v>
      </c>
      <c r="BK192" s="199">
        <v>-0.44444444444444442</v>
      </c>
      <c r="BL192" s="199" t="s">
        <v>507</v>
      </c>
      <c r="BM192" s="199" t="s">
        <v>507</v>
      </c>
      <c r="BN192" s="199" t="s">
        <v>507</v>
      </c>
      <c r="BO192" s="396"/>
      <c r="BR192" s="309" t="s">
        <v>37</v>
      </c>
      <c r="BS192" s="199">
        <v>0</v>
      </c>
      <c r="BT192" s="199" t="s">
        <v>507</v>
      </c>
      <c r="BU192" s="199" t="s">
        <v>507</v>
      </c>
      <c r="BV192" s="199" t="s">
        <v>507</v>
      </c>
      <c r="BW192" s="199" t="s">
        <v>507</v>
      </c>
      <c r="BX192" s="199">
        <v>-0.16666666666666663</v>
      </c>
      <c r="BY192" s="199">
        <v>0</v>
      </c>
      <c r="BZ192" s="199" t="s">
        <v>507</v>
      </c>
      <c r="CA192" s="399"/>
      <c r="CB192" s="199" t="s">
        <v>507</v>
      </c>
      <c r="CC192" s="399"/>
      <c r="CD192" s="199" t="s">
        <v>507</v>
      </c>
      <c r="CE192" s="399"/>
      <c r="CF192" s="199" t="s">
        <v>507</v>
      </c>
      <c r="CG192" s="199" t="s">
        <v>507</v>
      </c>
      <c r="CH192" s="199">
        <v>-0.11111111111111116</v>
      </c>
      <c r="CI192" s="199" t="s">
        <v>507</v>
      </c>
      <c r="CJ192" s="199" t="s">
        <v>507</v>
      </c>
      <c r="CK192" s="199" t="s">
        <v>507</v>
      </c>
      <c r="CL192" s="396"/>
      <c r="CO192" s="309" t="s">
        <v>37</v>
      </c>
      <c r="CP192" s="199">
        <v>-0.22222222222222221</v>
      </c>
      <c r="CQ192" s="199" t="s">
        <v>507</v>
      </c>
      <c r="CR192" s="199" t="s">
        <v>507</v>
      </c>
      <c r="CS192" s="199" t="s">
        <v>507</v>
      </c>
      <c r="CT192" s="199" t="s">
        <v>507</v>
      </c>
      <c r="CU192" s="199">
        <v>0.46341463414634143</v>
      </c>
      <c r="CV192" s="199">
        <v>-0.20833333333333326</v>
      </c>
      <c r="CW192" s="199" t="s">
        <v>507</v>
      </c>
      <c r="CX192" s="399"/>
      <c r="CY192" s="199" t="s">
        <v>507</v>
      </c>
      <c r="CZ192" s="399"/>
      <c r="DA192" s="199" t="s">
        <v>507</v>
      </c>
      <c r="DB192" s="399"/>
      <c r="DC192" s="199" t="s">
        <v>507</v>
      </c>
      <c r="DD192" s="199" t="s">
        <v>507</v>
      </c>
      <c r="DE192" s="199">
        <v>0.69230769230769229</v>
      </c>
      <c r="DF192" s="199" t="s">
        <v>507</v>
      </c>
      <c r="DG192" s="199" t="s">
        <v>507</v>
      </c>
      <c r="DH192" s="199" t="s">
        <v>507</v>
      </c>
      <c r="DI192" s="396"/>
      <c r="DL192" s="309" t="s">
        <v>37</v>
      </c>
      <c r="DM192" s="199">
        <v>0</v>
      </c>
      <c r="DN192" s="199" t="s">
        <v>507</v>
      </c>
      <c r="DO192" s="199" t="s">
        <v>507</v>
      </c>
      <c r="DP192" s="199" t="s">
        <v>507</v>
      </c>
      <c r="DQ192" s="199" t="s">
        <v>507</v>
      </c>
      <c r="DR192" s="199">
        <v>0</v>
      </c>
      <c r="DS192" s="199">
        <v>8.3333333333333259E-2</v>
      </c>
      <c r="DT192" s="199" t="s">
        <v>507</v>
      </c>
      <c r="DU192" s="199"/>
      <c r="DV192" s="407"/>
      <c r="DW192" s="199" t="s">
        <v>507</v>
      </c>
      <c r="DX192" s="407"/>
      <c r="DY192" s="199" t="s">
        <v>507</v>
      </c>
      <c r="DZ192" s="407"/>
      <c r="EA192" s="199" t="s">
        <v>507</v>
      </c>
      <c r="EB192" s="199" t="s">
        <v>507</v>
      </c>
      <c r="EC192" s="199">
        <v>-0.15789473684210531</v>
      </c>
      <c r="ED192" s="199" t="s">
        <v>507</v>
      </c>
      <c r="EE192" s="199" t="s">
        <v>507</v>
      </c>
      <c r="EF192" s="199" t="s">
        <v>507</v>
      </c>
      <c r="EG192" s="396"/>
    </row>
    <row r="193" spans="1:137" ht="14.5" thickBot="1" x14ac:dyDescent="0.35">
      <c r="A193" s="1" t="s">
        <v>45</v>
      </c>
      <c r="B193" s="199" t="s">
        <v>507</v>
      </c>
      <c r="C193" s="199" t="s">
        <v>507</v>
      </c>
      <c r="D193" s="199" t="s">
        <v>507</v>
      </c>
      <c r="E193" s="199" t="s">
        <v>507</v>
      </c>
      <c r="F193" s="199" t="s">
        <v>507</v>
      </c>
      <c r="G193" s="199">
        <v>0</v>
      </c>
      <c r="H193" s="199">
        <v>0</v>
      </c>
      <c r="I193" s="199">
        <v>0</v>
      </c>
      <c r="J193" s="399"/>
      <c r="K193" s="199">
        <v>0</v>
      </c>
      <c r="L193" s="399"/>
      <c r="M193" s="199">
        <v>0</v>
      </c>
      <c r="N193" s="399"/>
      <c r="O193" s="199">
        <v>0</v>
      </c>
      <c r="P193" s="199">
        <v>0</v>
      </c>
      <c r="Q193" s="199">
        <v>0</v>
      </c>
      <c r="R193" s="199">
        <v>0</v>
      </c>
      <c r="S193" s="199">
        <v>0</v>
      </c>
      <c r="T193" s="199">
        <v>0</v>
      </c>
      <c r="U193" s="396"/>
      <c r="X193" s="342" t="s">
        <v>45</v>
      </c>
      <c r="Y193" s="199" t="s">
        <v>507</v>
      </c>
      <c r="Z193" s="199" t="s">
        <v>507</v>
      </c>
      <c r="AA193" s="199" t="s">
        <v>507</v>
      </c>
      <c r="AB193" s="199" t="s">
        <v>507</v>
      </c>
      <c r="AC193" s="199" t="s">
        <v>507</v>
      </c>
      <c r="AD193" s="199">
        <v>0.66666666666666674</v>
      </c>
      <c r="AE193" s="199">
        <v>0.19999999999999996</v>
      </c>
      <c r="AF193" s="199">
        <v>-0.16666666666666663</v>
      </c>
      <c r="AG193" s="399"/>
      <c r="AH193" s="199">
        <v>0</v>
      </c>
      <c r="AI193" s="399"/>
      <c r="AJ193" s="199">
        <v>0</v>
      </c>
      <c r="AK193" s="399"/>
      <c r="AL193" s="199">
        <v>0.19999999999999996</v>
      </c>
      <c r="AM193" s="199">
        <v>0</v>
      </c>
      <c r="AN193" s="199">
        <v>0.16666666666666674</v>
      </c>
      <c r="AO193" s="199">
        <v>-0.28571428571428514</v>
      </c>
      <c r="AP193" s="199">
        <v>0.3999999999999988</v>
      </c>
      <c r="AQ193" s="199">
        <v>0</v>
      </c>
      <c r="AR193" s="396"/>
      <c r="AU193" s="342" t="s">
        <v>45</v>
      </c>
      <c r="AV193" s="199" t="s">
        <v>507</v>
      </c>
      <c r="AW193" s="199" t="s">
        <v>507</v>
      </c>
      <c r="AX193" s="199" t="s">
        <v>507</v>
      </c>
      <c r="AY193" s="199" t="s">
        <v>507</v>
      </c>
      <c r="AZ193" s="199" t="s">
        <v>507</v>
      </c>
      <c r="BA193" s="199">
        <v>-0.16666666666666663</v>
      </c>
      <c r="BB193" s="199">
        <v>0</v>
      </c>
      <c r="BC193" s="199">
        <v>0</v>
      </c>
      <c r="BD193" s="399"/>
      <c r="BE193" s="199">
        <v>-0.10000000000000009</v>
      </c>
      <c r="BF193" s="399"/>
      <c r="BG193" s="199">
        <v>0.11111111111111116</v>
      </c>
      <c r="BH193" s="399"/>
      <c r="BI193" s="199">
        <v>0</v>
      </c>
      <c r="BJ193" s="199">
        <v>0</v>
      </c>
      <c r="BK193" s="199">
        <v>0</v>
      </c>
      <c r="BL193" s="199">
        <v>-4.4408920985006262E-16</v>
      </c>
      <c r="BM193" s="199">
        <v>4.4408920985006262E-16</v>
      </c>
      <c r="BN193" s="199">
        <v>0</v>
      </c>
      <c r="BO193" s="396"/>
      <c r="BR193" s="342" t="s">
        <v>45</v>
      </c>
      <c r="BS193" s="199" t="s">
        <v>507</v>
      </c>
      <c r="BT193" s="199" t="s">
        <v>507</v>
      </c>
      <c r="BU193" s="199" t="s">
        <v>507</v>
      </c>
      <c r="BV193" s="199" t="s">
        <v>507</v>
      </c>
      <c r="BW193" s="199" t="s">
        <v>507</v>
      </c>
      <c r="BX193" s="199">
        <v>0.25000000000000022</v>
      </c>
      <c r="BY193" s="199">
        <v>0</v>
      </c>
      <c r="BZ193" s="199">
        <v>0</v>
      </c>
      <c r="CA193" s="399"/>
      <c r="CB193" s="199">
        <v>-0.20000000000000007</v>
      </c>
      <c r="CC193" s="399"/>
      <c r="CD193" s="199">
        <v>0.25000000000000022</v>
      </c>
      <c r="CE193" s="399"/>
      <c r="CF193" s="199">
        <v>0</v>
      </c>
      <c r="CG193" s="199">
        <v>0</v>
      </c>
      <c r="CH193" s="199">
        <v>0</v>
      </c>
      <c r="CI193" s="199">
        <v>-4.4408920985006262E-16</v>
      </c>
      <c r="CJ193" s="199">
        <v>-4.4408920985006262E-16</v>
      </c>
      <c r="CK193" s="199">
        <v>0</v>
      </c>
      <c r="CL193" s="396"/>
      <c r="CO193" s="342" t="s">
        <v>45</v>
      </c>
      <c r="CP193" s="199" t="s">
        <v>507</v>
      </c>
      <c r="CQ193" s="199" t="s">
        <v>507</v>
      </c>
      <c r="CR193" s="199" t="s">
        <v>507</v>
      </c>
      <c r="CS193" s="199" t="s">
        <v>507</v>
      </c>
      <c r="CT193" s="199" t="s">
        <v>507</v>
      </c>
      <c r="CU193" s="199">
        <v>0</v>
      </c>
      <c r="CV193" s="199">
        <v>0</v>
      </c>
      <c r="CW193" s="199">
        <v>0</v>
      </c>
      <c r="CX193" s="399"/>
      <c r="CY193" s="199">
        <v>0</v>
      </c>
      <c r="CZ193" s="399"/>
      <c r="DA193" s="199">
        <v>0</v>
      </c>
      <c r="DB193" s="399"/>
      <c r="DC193" s="199">
        <v>0</v>
      </c>
      <c r="DD193" s="199">
        <v>0</v>
      </c>
      <c r="DE193" s="199">
        <v>0</v>
      </c>
      <c r="DF193" s="199">
        <v>1.9984014443252818E-15</v>
      </c>
      <c r="DG193" s="199">
        <v>0.19999999999999774</v>
      </c>
      <c r="DH193" s="199">
        <v>0.19999999999999996</v>
      </c>
      <c r="DI193" s="396"/>
      <c r="DL193" s="342" t="s">
        <v>45</v>
      </c>
      <c r="DM193" s="199" t="s">
        <v>507</v>
      </c>
      <c r="DN193" s="199" t="s">
        <v>507</v>
      </c>
      <c r="DO193" s="199" t="s">
        <v>507</v>
      </c>
      <c r="DP193" s="199" t="s">
        <v>507</v>
      </c>
      <c r="DQ193" s="199" t="s">
        <v>507</v>
      </c>
      <c r="DR193" s="199">
        <v>-0.10000000000000009</v>
      </c>
      <c r="DS193" s="199">
        <v>-5.5555555555555469E-2</v>
      </c>
      <c r="DT193" s="199">
        <v>5.8823529411764719E-2</v>
      </c>
      <c r="DU193" s="199"/>
      <c r="DV193" s="407"/>
      <c r="DW193" s="199">
        <v>-0.11111111111111116</v>
      </c>
      <c r="DX193" s="407"/>
      <c r="DY193" s="199">
        <v>0.25000000000000022</v>
      </c>
      <c r="DZ193" s="407"/>
      <c r="EA193" s="199">
        <v>-0.10000000000000009</v>
      </c>
      <c r="EB193" s="199">
        <v>0</v>
      </c>
      <c r="EC193" s="199">
        <v>0</v>
      </c>
      <c r="ED193" s="199">
        <v>0</v>
      </c>
      <c r="EE193" s="199">
        <v>0.11111111111111116</v>
      </c>
      <c r="EF193" s="199">
        <v>0</v>
      </c>
      <c r="EG193" s="396"/>
    </row>
    <row r="194" spans="1:137" ht="14.5" thickBot="1" x14ac:dyDescent="0.35">
      <c r="A194" s="37" t="s">
        <v>468</v>
      </c>
      <c r="B194" s="202">
        <v>-9.9900099900096517E-4</v>
      </c>
      <c r="C194" s="202">
        <v>0</v>
      </c>
      <c r="D194" s="202">
        <v>0</v>
      </c>
      <c r="E194" s="202">
        <v>0</v>
      </c>
      <c r="F194" s="202">
        <v>0.25000000000000022</v>
      </c>
      <c r="G194" s="202">
        <v>-0.20000000000000007</v>
      </c>
      <c r="H194" s="202">
        <v>0</v>
      </c>
      <c r="I194" s="203">
        <v>0</v>
      </c>
      <c r="J194" s="400"/>
      <c r="K194" s="204">
        <v>0</v>
      </c>
      <c r="L194" s="400"/>
      <c r="M194" s="204">
        <v>0</v>
      </c>
      <c r="N194" s="405"/>
      <c r="O194" s="206">
        <v>2.0000000000000018E-3</v>
      </c>
      <c r="P194" s="202">
        <v>-1.9960079840319889E-3</v>
      </c>
      <c r="Q194" s="202">
        <v>0.25000000000000022</v>
      </c>
      <c r="R194" s="202">
        <v>0.25000000000000022</v>
      </c>
      <c r="S194" s="202">
        <v>-0.19840000000000002</v>
      </c>
      <c r="T194" s="203">
        <v>-1.9960079840319889E-3</v>
      </c>
      <c r="U194" s="397"/>
      <c r="X194" s="37" t="s">
        <v>468</v>
      </c>
      <c r="Y194" s="202">
        <v>-0.12456228114057011</v>
      </c>
      <c r="Z194" s="202">
        <v>0</v>
      </c>
      <c r="AA194" s="202">
        <v>-0.4285714285714286</v>
      </c>
      <c r="AB194" s="202">
        <v>0.81300000000000017</v>
      </c>
      <c r="AC194" s="202">
        <v>-0.17264202978488696</v>
      </c>
      <c r="AD194" s="202">
        <v>0</v>
      </c>
      <c r="AE194" s="202">
        <v>0.16666666666666674</v>
      </c>
      <c r="AF194" s="203">
        <v>-0.1428571428571429</v>
      </c>
      <c r="AG194" s="400"/>
      <c r="AH194" s="204">
        <v>0</v>
      </c>
      <c r="AI194" s="400"/>
      <c r="AJ194" s="204">
        <v>-4.8000000000000043E-2</v>
      </c>
      <c r="AK194" s="405"/>
      <c r="AL194" s="206">
        <v>-5.4621848739495826E-2</v>
      </c>
      <c r="AM194" s="202">
        <v>0.14814814814814814</v>
      </c>
      <c r="AN194" s="202">
        <v>1.4193548387096775</v>
      </c>
      <c r="AO194" s="202">
        <v>-0.52</v>
      </c>
      <c r="AP194" s="202">
        <v>-2.7777777777777679E-2</v>
      </c>
      <c r="AQ194" s="203">
        <v>-8.5714285714285743E-2</v>
      </c>
      <c r="AR194" s="397"/>
      <c r="AU194" s="37" t="s">
        <v>468</v>
      </c>
      <c r="AV194" s="202">
        <v>-0.21568627450980393</v>
      </c>
      <c r="AW194" s="202">
        <v>0.40000000000000013</v>
      </c>
      <c r="AX194" s="202">
        <v>-0.1428571428571429</v>
      </c>
      <c r="AY194" s="202">
        <v>0.16666666666666674</v>
      </c>
      <c r="AZ194" s="202">
        <v>0.14285714285714279</v>
      </c>
      <c r="BA194" s="202">
        <v>-0.12499999999999989</v>
      </c>
      <c r="BB194" s="202">
        <v>-0.1428571428571429</v>
      </c>
      <c r="BC194" s="203">
        <v>0.33333333333333326</v>
      </c>
      <c r="BD194" s="400"/>
      <c r="BE194" s="204">
        <v>-0.25</v>
      </c>
      <c r="BF194" s="400"/>
      <c r="BG194" s="204">
        <v>0</v>
      </c>
      <c r="BH194" s="405"/>
      <c r="BI194" s="206">
        <v>0.16666666666666674</v>
      </c>
      <c r="BJ194" s="202">
        <v>0.10714285714285721</v>
      </c>
      <c r="BK194" s="202">
        <v>-0.16129032258064524</v>
      </c>
      <c r="BL194" s="202">
        <v>-7.6923076923076872E-2</v>
      </c>
      <c r="BM194" s="202">
        <v>0.25</v>
      </c>
      <c r="BN194" s="203">
        <v>0.25</v>
      </c>
      <c r="BO194" s="397"/>
      <c r="BR194" s="37" t="s">
        <v>468</v>
      </c>
      <c r="BS194" s="202">
        <v>0</v>
      </c>
      <c r="BT194" s="202">
        <v>0</v>
      </c>
      <c r="BU194" s="202">
        <v>0</v>
      </c>
      <c r="BV194" s="202">
        <v>0</v>
      </c>
      <c r="BW194" s="202">
        <v>0</v>
      </c>
      <c r="BX194" s="202">
        <v>0</v>
      </c>
      <c r="BY194" s="202">
        <v>0</v>
      </c>
      <c r="BZ194" s="203">
        <v>0</v>
      </c>
      <c r="CA194" s="400"/>
      <c r="CB194" s="204">
        <v>0</v>
      </c>
      <c r="CC194" s="400"/>
      <c r="CD194" s="204">
        <v>0</v>
      </c>
      <c r="CE194" s="405"/>
      <c r="CF194" s="206">
        <v>0</v>
      </c>
      <c r="CG194" s="202">
        <v>0.16666666666666674</v>
      </c>
      <c r="CH194" s="202">
        <v>-7.1428571428571508E-2</v>
      </c>
      <c r="CI194" s="202">
        <v>-7.6923076923076872E-2</v>
      </c>
      <c r="CJ194" s="202">
        <v>-9.4339622641509524E-2</v>
      </c>
      <c r="CK194" s="203">
        <v>0.10416666666666674</v>
      </c>
      <c r="CL194" s="397"/>
      <c r="CO194" s="37" t="s">
        <v>468</v>
      </c>
      <c r="CP194" s="202">
        <v>0</v>
      </c>
      <c r="CQ194" s="202">
        <v>3.9999999999999813E-2</v>
      </c>
      <c r="CR194" s="202">
        <v>7.6923076923077094E-2</v>
      </c>
      <c r="CS194" s="202">
        <v>7.1428571428571397E-2</v>
      </c>
      <c r="CT194" s="202">
        <v>-0.31666666666666665</v>
      </c>
      <c r="CU194" s="202">
        <v>0.21951219512195141</v>
      </c>
      <c r="CV194" s="202">
        <v>-5.0000000000000044E-2</v>
      </c>
      <c r="CW194" s="203">
        <v>-0.15789473684210531</v>
      </c>
      <c r="CX194" s="400"/>
      <c r="CY194" s="204">
        <v>0.17499999999999982</v>
      </c>
      <c r="CZ194" s="400"/>
      <c r="DA194" s="204">
        <v>0.27659574468085113</v>
      </c>
      <c r="DB194" s="405"/>
      <c r="DC194" s="206">
        <v>-0.33333333333333326</v>
      </c>
      <c r="DD194" s="202">
        <v>9.9999999999999867E-2</v>
      </c>
      <c r="DE194" s="202">
        <v>0</v>
      </c>
      <c r="DF194" s="202">
        <v>9.090909090909105E-2</v>
      </c>
      <c r="DG194" s="202">
        <v>-0.16666666666666663</v>
      </c>
      <c r="DH194" s="203">
        <v>0</v>
      </c>
      <c r="DI194" s="397"/>
      <c r="DL194" s="37" t="s">
        <v>468</v>
      </c>
      <c r="DM194" s="202">
        <v>-0.21739130434782616</v>
      </c>
      <c r="DN194" s="202">
        <v>5.555555555555558E-2</v>
      </c>
      <c r="DO194" s="202">
        <v>-0.26315789473684204</v>
      </c>
      <c r="DP194" s="202">
        <v>0.28571428571428559</v>
      </c>
      <c r="DQ194" s="202">
        <v>-0.27777777777777779</v>
      </c>
      <c r="DR194" s="202">
        <v>0.53846153846153855</v>
      </c>
      <c r="DS194" s="202">
        <v>-0.29999999999999993</v>
      </c>
      <c r="DT194" s="203">
        <v>7.1428571428571397E-2</v>
      </c>
      <c r="DU194" s="219"/>
      <c r="DV194" s="410"/>
      <c r="DW194" s="204">
        <v>-6.6666666666666652E-2</v>
      </c>
      <c r="DX194" s="410"/>
      <c r="DY194" s="204">
        <v>7.1428571428571397E-2</v>
      </c>
      <c r="DZ194" s="408"/>
      <c r="EA194" s="206">
        <v>6.6666666666666652E-2</v>
      </c>
      <c r="EB194" s="202">
        <v>-6.25E-2</v>
      </c>
      <c r="EC194" s="202">
        <v>6.6666666666666652E-2</v>
      </c>
      <c r="ED194" s="202">
        <v>0.125</v>
      </c>
      <c r="EE194" s="202">
        <v>-0.22222222222222221</v>
      </c>
      <c r="EF194" s="203">
        <v>-0.12499999999999989</v>
      </c>
      <c r="EG194" s="397"/>
    </row>
    <row r="198" spans="1:137" ht="18" x14ac:dyDescent="0.4">
      <c r="A198" s="53" t="s">
        <v>478</v>
      </c>
      <c r="B198" s="53"/>
      <c r="C198" s="47"/>
    </row>
    <row r="199" spans="1:137" x14ac:dyDescent="0.3">
      <c r="A199" s="401" t="s">
        <v>25</v>
      </c>
      <c r="B199" s="401"/>
      <c r="C199" s="401"/>
      <c r="D199" s="401"/>
      <c r="E199" s="401"/>
      <c r="F199" s="401"/>
      <c r="G199" s="401"/>
      <c r="H199" s="401"/>
      <c r="I199" s="401"/>
      <c r="J199" s="401"/>
      <c r="K199" s="401"/>
      <c r="L199" s="401"/>
      <c r="M199" s="401"/>
      <c r="N199" s="401"/>
      <c r="O199" s="401"/>
      <c r="P199" s="401"/>
      <c r="Q199" s="401"/>
      <c r="R199" s="401"/>
      <c r="S199" s="401"/>
      <c r="T199" s="401"/>
      <c r="U199" s="401"/>
      <c r="V199" s="143"/>
      <c r="X199" s="409" t="s">
        <v>479</v>
      </c>
      <c r="Y199" s="409"/>
      <c r="Z199" s="409"/>
      <c r="AA199" s="409"/>
      <c r="AB199" s="409"/>
      <c r="AC199" s="409"/>
      <c r="AD199" s="409"/>
      <c r="AE199" s="409"/>
      <c r="AF199" s="409"/>
      <c r="AG199" s="409"/>
      <c r="AH199" s="409"/>
      <c r="AI199" s="409"/>
      <c r="AJ199" s="409"/>
      <c r="AK199" s="409"/>
      <c r="AL199" s="409"/>
      <c r="AM199" s="409"/>
      <c r="AN199" s="409"/>
      <c r="AO199" s="409"/>
      <c r="AP199" s="409"/>
      <c r="AQ199" s="409"/>
      <c r="AR199" s="409"/>
      <c r="AS199" s="143"/>
    </row>
    <row r="200" spans="1:137" ht="26" x14ac:dyDescent="0.3">
      <c r="A200" s="30" t="s">
        <v>447</v>
      </c>
      <c r="B200" s="30" t="s">
        <v>448</v>
      </c>
      <c r="C200" s="61" t="s">
        <v>449</v>
      </c>
      <c r="D200" s="30" t="s">
        <v>461</v>
      </c>
      <c r="E200" s="30" t="s">
        <v>462</v>
      </c>
      <c r="F200" s="30" t="s">
        <v>451</v>
      </c>
      <c r="G200" s="30" t="s">
        <v>463</v>
      </c>
      <c r="H200" s="54" t="s">
        <v>464</v>
      </c>
      <c r="I200" s="54" t="s">
        <v>490</v>
      </c>
      <c r="J200" s="54" t="s">
        <v>501</v>
      </c>
      <c r="K200" s="106" t="s">
        <v>839</v>
      </c>
      <c r="L200" s="54" t="s">
        <v>911</v>
      </c>
      <c r="M200" s="106" t="s">
        <v>915</v>
      </c>
      <c r="N200" s="54" t="s">
        <v>979</v>
      </c>
      <c r="O200" s="106" t="s">
        <v>980</v>
      </c>
      <c r="P200" s="54" t="s">
        <v>981</v>
      </c>
      <c r="Q200" s="54" t="s">
        <v>982</v>
      </c>
      <c r="R200" s="54" t="s">
        <v>983</v>
      </c>
      <c r="S200" s="54" t="s">
        <v>984</v>
      </c>
      <c r="T200" s="54" t="s">
        <v>985</v>
      </c>
      <c r="U200" s="54" t="s">
        <v>986</v>
      </c>
      <c r="V200" s="106" t="s">
        <v>969</v>
      </c>
      <c r="X200" s="30" t="s">
        <v>447</v>
      </c>
      <c r="Y200" s="30" t="s">
        <v>448</v>
      </c>
      <c r="Z200" s="61" t="s">
        <v>449</v>
      </c>
      <c r="AA200" s="30" t="s">
        <v>461</v>
      </c>
      <c r="AB200" s="30" t="s">
        <v>462</v>
      </c>
      <c r="AC200" s="30" t="s">
        <v>451</v>
      </c>
      <c r="AD200" s="30" t="s">
        <v>463</v>
      </c>
      <c r="AE200" s="54" t="s">
        <v>464</v>
      </c>
      <c r="AF200" s="54" t="s">
        <v>490</v>
      </c>
      <c r="AG200" s="54" t="s">
        <v>501</v>
      </c>
      <c r="AH200" s="106" t="s">
        <v>839</v>
      </c>
      <c r="AI200" s="54" t="s">
        <v>911</v>
      </c>
      <c r="AJ200" s="106" t="s">
        <v>915</v>
      </c>
      <c r="AK200" s="54" t="s">
        <v>979</v>
      </c>
      <c r="AL200" s="106" t="s">
        <v>980</v>
      </c>
      <c r="AM200" s="54" t="s">
        <v>981</v>
      </c>
      <c r="AN200" s="54" t="s">
        <v>982</v>
      </c>
      <c r="AO200" s="54" t="s">
        <v>983</v>
      </c>
      <c r="AP200" s="54" t="s">
        <v>984</v>
      </c>
      <c r="AQ200" s="54" t="s">
        <v>985</v>
      </c>
      <c r="AR200" s="54" t="s">
        <v>986</v>
      </c>
      <c r="AS200" s="106" t="s">
        <v>969</v>
      </c>
    </row>
    <row r="201" spans="1:137" x14ac:dyDescent="0.3">
      <c r="A201" s="64" t="s">
        <v>205</v>
      </c>
      <c r="B201" s="171" t="s">
        <v>455</v>
      </c>
      <c r="C201" s="171" t="s">
        <v>455</v>
      </c>
      <c r="D201" s="171" t="s">
        <v>455</v>
      </c>
      <c r="E201" s="171" t="s">
        <v>455</v>
      </c>
      <c r="F201" s="171" t="s">
        <v>455</v>
      </c>
      <c r="G201" s="171" t="s">
        <v>455</v>
      </c>
      <c r="H201" s="171" t="s">
        <v>455</v>
      </c>
      <c r="I201" s="59">
        <v>2000</v>
      </c>
      <c r="J201" s="59">
        <v>2000</v>
      </c>
      <c r="K201" s="274">
        <v>2000</v>
      </c>
      <c r="L201" s="59">
        <v>2000</v>
      </c>
      <c r="M201" s="274">
        <v>2000</v>
      </c>
      <c r="N201" s="59">
        <v>2000</v>
      </c>
      <c r="O201" s="172">
        <v>2000</v>
      </c>
      <c r="P201" s="172">
        <v>2000</v>
      </c>
      <c r="Q201" s="172">
        <v>2000</v>
      </c>
      <c r="R201" s="173">
        <v>2000</v>
      </c>
      <c r="S201" s="173">
        <v>2000</v>
      </c>
      <c r="T201" s="173">
        <v>2000</v>
      </c>
      <c r="U201" s="62">
        <v>2000</v>
      </c>
      <c r="V201" s="62">
        <v>2000</v>
      </c>
      <c r="X201" s="64" t="s">
        <v>205</v>
      </c>
      <c r="Y201" s="171" t="s">
        <v>455</v>
      </c>
      <c r="Z201" s="171" t="s">
        <v>455</v>
      </c>
      <c r="AA201" s="171" t="s">
        <v>455</v>
      </c>
      <c r="AB201" s="171" t="s">
        <v>455</v>
      </c>
      <c r="AC201" s="171" t="s">
        <v>455</v>
      </c>
      <c r="AD201" s="171" t="s">
        <v>455</v>
      </c>
      <c r="AE201" s="171" t="s">
        <v>455</v>
      </c>
      <c r="AF201" s="59">
        <v>312.5</v>
      </c>
      <c r="AG201" s="59">
        <v>375</v>
      </c>
      <c r="AH201" s="398" t="s">
        <v>840</v>
      </c>
      <c r="AI201" s="59">
        <v>312.5</v>
      </c>
      <c r="AJ201" s="398" t="s">
        <v>840</v>
      </c>
      <c r="AK201" s="59">
        <v>375</v>
      </c>
      <c r="AL201" s="398" t="s">
        <v>840</v>
      </c>
      <c r="AM201" s="172">
        <v>312.5</v>
      </c>
      <c r="AN201" s="214">
        <v>312.5</v>
      </c>
      <c r="AO201" s="172">
        <v>312.5</v>
      </c>
      <c r="AP201" s="173">
        <v>312.5</v>
      </c>
      <c r="AQ201" s="173">
        <v>343.75</v>
      </c>
      <c r="AR201" s="55">
        <v>375</v>
      </c>
      <c r="AS201" s="398" t="s">
        <v>840</v>
      </c>
    </row>
    <row r="202" spans="1:137" x14ac:dyDescent="0.3">
      <c r="A202" s="64" t="s">
        <v>72</v>
      </c>
      <c r="B202" s="62">
        <v>875</v>
      </c>
      <c r="C202" s="177">
        <v>875</v>
      </c>
      <c r="D202" s="177">
        <v>750</v>
      </c>
      <c r="E202" s="177">
        <v>687.5</v>
      </c>
      <c r="F202" s="177">
        <v>875</v>
      </c>
      <c r="G202" s="171" t="s">
        <v>455</v>
      </c>
      <c r="H202" s="35">
        <v>750</v>
      </c>
      <c r="I202" s="59">
        <v>1500</v>
      </c>
      <c r="J202" s="59">
        <v>2000</v>
      </c>
      <c r="K202" s="59">
        <v>1750</v>
      </c>
      <c r="L202" s="59">
        <v>2000</v>
      </c>
      <c r="M202" s="171" t="s">
        <v>455</v>
      </c>
      <c r="N202" s="172">
        <v>2000</v>
      </c>
      <c r="O202" s="172">
        <v>1500</v>
      </c>
      <c r="P202" s="171" t="s">
        <v>455</v>
      </c>
      <c r="Q202" s="178">
        <v>1500</v>
      </c>
      <c r="R202" s="173">
        <v>2500</v>
      </c>
      <c r="S202" s="173">
        <v>1500</v>
      </c>
      <c r="T202" s="173">
        <v>1500</v>
      </c>
      <c r="U202" s="62">
        <v>1500</v>
      </c>
      <c r="V202" s="62">
        <v>2000</v>
      </c>
      <c r="X202" s="64" t="s">
        <v>72</v>
      </c>
      <c r="Y202" s="62">
        <v>458.33333333333331</v>
      </c>
      <c r="Z202" s="177">
        <v>416.66666666666669</v>
      </c>
      <c r="AA202" s="177">
        <v>500</v>
      </c>
      <c r="AB202" s="177">
        <v>333.33333333333297</v>
      </c>
      <c r="AC202" s="177">
        <v>458.33333333333331</v>
      </c>
      <c r="AD202" s="171" t="s">
        <v>455</v>
      </c>
      <c r="AE202" s="35">
        <v>388.83333333333331</v>
      </c>
      <c r="AF202" s="59">
        <v>312.5</v>
      </c>
      <c r="AG202" s="59">
        <v>312.5</v>
      </c>
      <c r="AH202" s="399"/>
      <c r="AI202" s="59">
        <v>312.5</v>
      </c>
      <c r="AJ202" s="399"/>
      <c r="AK202" s="172">
        <v>375</v>
      </c>
      <c r="AL202" s="399"/>
      <c r="AM202" s="171" t="s">
        <v>455</v>
      </c>
      <c r="AN202" s="209">
        <v>375</v>
      </c>
      <c r="AO202" s="178">
        <v>312.5</v>
      </c>
      <c r="AP202" s="173">
        <v>312.5</v>
      </c>
      <c r="AQ202" s="173">
        <v>375</v>
      </c>
      <c r="AR202" s="55">
        <v>375</v>
      </c>
      <c r="AS202" s="399"/>
    </row>
    <row r="203" spans="1:137" x14ac:dyDescent="0.3">
      <c r="A203" s="64" t="s">
        <v>0</v>
      </c>
      <c r="B203" s="62">
        <v>1250</v>
      </c>
      <c r="C203" s="177">
        <v>1250</v>
      </c>
      <c r="D203" s="171" t="s">
        <v>455</v>
      </c>
      <c r="E203" s="177">
        <v>1250</v>
      </c>
      <c r="F203" s="177">
        <v>1250</v>
      </c>
      <c r="G203" s="58">
        <v>1250</v>
      </c>
      <c r="H203" s="35">
        <v>1000</v>
      </c>
      <c r="I203" s="59">
        <v>2000</v>
      </c>
      <c r="J203" s="59">
        <v>2000</v>
      </c>
      <c r="K203" s="59">
        <v>2000</v>
      </c>
      <c r="L203" s="59">
        <v>2500</v>
      </c>
      <c r="M203" s="127">
        <v>2500</v>
      </c>
      <c r="N203" s="127">
        <v>2250</v>
      </c>
      <c r="O203" s="172">
        <v>2500</v>
      </c>
      <c r="P203" s="172">
        <v>2000</v>
      </c>
      <c r="Q203" s="172">
        <v>2500</v>
      </c>
      <c r="R203" s="173">
        <v>2500</v>
      </c>
      <c r="S203" s="170">
        <v>2000</v>
      </c>
      <c r="T203" s="173">
        <v>2500</v>
      </c>
      <c r="U203" s="63">
        <v>2000</v>
      </c>
      <c r="V203" s="169" t="s">
        <v>455</v>
      </c>
      <c r="X203" s="64" t="s">
        <v>0</v>
      </c>
      <c r="Y203" s="62">
        <v>500</v>
      </c>
      <c r="Z203" s="177">
        <v>625</v>
      </c>
      <c r="AA203" s="171" t="s">
        <v>455</v>
      </c>
      <c r="AB203" s="177">
        <v>333.33333333333331</v>
      </c>
      <c r="AC203" s="177">
        <v>583.33333333333337</v>
      </c>
      <c r="AD203" s="57">
        <v>416.66666666666669</v>
      </c>
      <c r="AE203" s="35">
        <v>541.66666666666663</v>
      </c>
      <c r="AF203" s="76">
        <v>312.5</v>
      </c>
      <c r="AG203" s="59">
        <v>406.25</v>
      </c>
      <c r="AH203" s="399"/>
      <c r="AI203" s="59">
        <v>875</v>
      </c>
      <c r="AJ203" s="399"/>
      <c r="AK203" s="127">
        <v>375</v>
      </c>
      <c r="AL203" s="399"/>
      <c r="AM203" s="172">
        <v>375</v>
      </c>
      <c r="AN203" s="214">
        <v>312.5</v>
      </c>
      <c r="AO203" s="172">
        <v>312.5</v>
      </c>
      <c r="AP203" s="170">
        <v>312.5</v>
      </c>
      <c r="AQ203" s="173">
        <v>375</v>
      </c>
      <c r="AR203" s="56">
        <v>312.5</v>
      </c>
      <c r="AS203" s="399"/>
    </row>
    <row r="204" spans="1:137" x14ac:dyDescent="0.3">
      <c r="A204" s="64" t="s">
        <v>79</v>
      </c>
      <c r="B204" s="171" t="s">
        <v>455</v>
      </c>
      <c r="C204" s="171" t="s">
        <v>455</v>
      </c>
      <c r="D204" s="171" t="s">
        <v>455</v>
      </c>
      <c r="E204" s="171" t="s">
        <v>455</v>
      </c>
      <c r="F204" s="177">
        <v>687.5</v>
      </c>
      <c r="G204" s="58">
        <v>562.5</v>
      </c>
      <c r="H204" s="35">
        <v>625</v>
      </c>
      <c r="I204" s="171" t="s">
        <v>455</v>
      </c>
      <c r="J204" s="171" t="s">
        <v>455</v>
      </c>
      <c r="K204" s="171" t="s">
        <v>455</v>
      </c>
      <c r="L204" s="172">
        <v>2000</v>
      </c>
      <c r="M204" s="178">
        <v>1750</v>
      </c>
      <c r="N204" s="172">
        <v>2000</v>
      </c>
      <c r="O204" s="172">
        <v>2000</v>
      </c>
      <c r="P204" s="178">
        <v>1750</v>
      </c>
      <c r="Q204" s="178">
        <v>2000</v>
      </c>
      <c r="R204" s="173">
        <v>2000</v>
      </c>
      <c r="S204" s="173">
        <v>2000</v>
      </c>
      <c r="T204" s="173">
        <v>1500</v>
      </c>
      <c r="U204" s="62">
        <v>1500</v>
      </c>
      <c r="V204" s="169" t="s">
        <v>455</v>
      </c>
      <c r="X204" s="64" t="s">
        <v>79</v>
      </c>
      <c r="Y204" s="171" t="s">
        <v>455</v>
      </c>
      <c r="Z204" s="171" t="s">
        <v>455</v>
      </c>
      <c r="AA204" s="171" t="s">
        <v>455</v>
      </c>
      <c r="AB204" s="171" t="s">
        <v>455</v>
      </c>
      <c r="AC204" s="177">
        <v>250</v>
      </c>
      <c r="AD204" s="58">
        <v>250</v>
      </c>
      <c r="AE204" s="35">
        <v>250</v>
      </c>
      <c r="AF204" s="171" t="s">
        <v>455</v>
      </c>
      <c r="AG204" s="171" t="s">
        <v>455</v>
      </c>
      <c r="AH204" s="399"/>
      <c r="AI204" s="172">
        <v>250</v>
      </c>
      <c r="AJ204" s="399"/>
      <c r="AK204" s="172">
        <v>263.9375</v>
      </c>
      <c r="AL204" s="399"/>
      <c r="AM204" s="178">
        <v>250</v>
      </c>
      <c r="AN204" s="213">
        <v>312.5</v>
      </c>
      <c r="AO204" s="185">
        <v>312.5</v>
      </c>
      <c r="AP204" s="170">
        <v>312.5</v>
      </c>
      <c r="AQ204" s="170">
        <v>312.5</v>
      </c>
      <c r="AR204" s="55">
        <v>187.5</v>
      </c>
      <c r="AS204" s="399"/>
    </row>
    <row r="205" spans="1:137" x14ac:dyDescent="0.3">
      <c r="A205" s="64" t="s">
        <v>818</v>
      </c>
      <c r="B205" s="171" t="s">
        <v>455</v>
      </c>
      <c r="C205" s="171" t="s">
        <v>455</v>
      </c>
      <c r="D205" s="171" t="s">
        <v>455</v>
      </c>
      <c r="E205" s="171" t="s">
        <v>455</v>
      </c>
      <c r="F205" s="171" t="s">
        <v>455</v>
      </c>
      <c r="G205" s="171" t="s">
        <v>455</v>
      </c>
      <c r="H205" s="171" t="s">
        <v>455</v>
      </c>
      <c r="I205" s="171" t="s">
        <v>455</v>
      </c>
      <c r="J205" s="171" t="s">
        <v>455</v>
      </c>
      <c r="K205" s="171" t="s">
        <v>455</v>
      </c>
      <c r="L205" s="171" t="s">
        <v>455</v>
      </c>
      <c r="M205" s="171" t="s">
        <v>455</v>
      </c>
      <c r="N205" s="171" t="s">
        <v>455</v>
      </c>
      <c r="O205" s="171" t="s">
        <v>455</v>
      </c>
      <c r="P205" s="178">
        <v>2000</v>
      </c>
      <c r="Q205" s="169" t="s">
        <v>455</v>
      </c>
      <c r="R205" s="169" t="s">
        <v>455</v>
      </c>
      <c r="S205" s="169" t="s">
        <v>455</v>
      </c>
      <c r="T205" s="173">
        <v>1500</v>
      </c>
      <c r="U205" s="169" t="s">
        <v>455</v>
      </c>
      <c r="V205" s="169" t="s">
        <v>455</v>
      </c>
      <c r="X205" s="64" t="s">
        <v>818</v>
      </c>
      <c r="Y205" s="171" t="s">
        <v>455</v>
      </c>
      <c r="Z205" s="171" t="s">
        <v>455</v>
      </c>
      <c r="AA205" s="171" t="s">
        <v>455</v>
      </c>
      <c r="AB205" s="171" t="s">
        <v>455</v>
      </c>
      <c r="AC205" s="171" t="s">
        <v>455</v>
      </c>
      <c r="AD205" s="171" t="s">
        <v>455</v>
      </c>
      <c r="AE205" s="171" t="s">
        <v>455</v>
      </c>
      <c r="AF205" s="171" t="s">
        <v>455</v>
      </c>
      <c r="AG205" s="171" t="s">
        <v>455</v>
      </c>
      <c r="AH205" s="399"/>
      <c r="AI205" s="180" t="s">
        <v>455</v>
      </c>
      <c r="AJ205" s="399"/>
      <c r="AK205" s="180" t="s">
        <v>455</v>
      </c>
      <c r="AL205" s="399"/>
      <c r="AM205" s="178">
        <v>187.5</v>
      </c>
      <c r="AN205" s="176" t="s">
        <v>455</v>
      </c>
      <c r="AO205" s="169" t="s">
        <v>455</v>
      </c>
      <c r="AP205" s="169" t="s">
        <v>455</v>
      </c>
      <c r="AQ205" s="173">
        <v>187.5</v>
      </c>
      <c r="AR205" s="169" t="s">
        <v>455</v>
      </c>
      <c r="AS205" s="399"/>
    </row>
    <row r="206" spans="1:137" x14ac:dyDescent="0.3">
      <c r="A206" s="64" t="s">
        <v>164</v>
      </c>
      <c r="B206" s="171" t="s">
        <v>455</v>
      </c>
      <c r="C206" s="171" t="s">
        <v>455</v>
      </c>
      <c r="D206" s="171" t="s">
        <v>455</v>
      </c>
      <c r="E206" s="171" t="s">
        <v>455</v>
      </c>
      <c r="F206" s="171" t="s">
        <v>455</v>
      </c>
      <c r="G206" s="171" t="s">
        <v>455</v>
      </c>
      <c r="H206" s="171" t="s">
        <v>455</v>
      </c>
      <c r="I206" s="171" t="s">
        <v>455</v>
      </c>
      <c r="J206" s="171" t="s">
        <v>455</v>
      </c>
      <c r="K206" s="171" t="s">
        <v>455</v>
      </c>
      <c r="L206" s="171" t="s">
        <v>455</v>
      </c>
      <c r="M206" s="171" t="s">
        <v>455</v>
      </c>
      <c r="N206" s="172">
        <v>1500</v>
      </c>
      <c r="O206" s="171" t="s">
        <v>455</v>
      </c>
      <c r="P206" s="171" t="s">
        <v>455</v>
      </c>
      <c r="Q206" s="178">
        <v>2000</v>
      </c>
      <c r="R206" s="169" t="s">
        <v>455</v>
      </c>
      <c r="S206" s="173">
        <v>2000</v>
      </c>
      <c r="T206" s="173">
        <v>2000</v>
      </c>
      <c r="U206" s="62">
        <v>2000</v>
      </c>
      <c r="V206" s="169" t="s">
        <v>455</v>
      </c>
      <c r="X206" s="64" t="s">
        <v>164</v>
      </c>
      <c r="Y206" s="171" t="s">
        <v>455</v>
      </c>
      <c r="Z206" s="171" t="s">
        <v>455</v>
      </c>
      <c r="AA206" s="171" t="s">
        <v>455</v>
      </c>
      <c r="AB206" s="171" t="s">
        <v>455</v>
      </c>
      <c r="AC206" s="171" t="s">
        <v>455</v>
      </c>
      <c r="AD206" s="171" t="s">
        <v>455</v>
      </c>
      <c r="AE206" s="171" t="s">
        <v>455</v>
      </c>
      <c r="AF206" s="171" t="s">
        <v>455</v>
      </c>
      <c r="AG206" s="171" t="s">
        <v>455</v>
      </c>
      <c r="AH206" s="399"/>
      <c r="AI206" s="180" t="s">
        <v>455</v>
      </c>
      <c r="AJ206" s="399"/>
      <c r="AK206" s="172">
        <v>312.5</v>
      </c>
      <c r="AL206" s="399"/>
      <c r="AM206" s="171" t="s">
        <v>455</v>
      </c>
      <c r="AN206" s="209">
        <v>250</v>
      </c>
      <c r="AO206" s="169" t="s">
        <v>455</v>
      </c>
      <c r="AP206" s="173">
        <v>250</v>
      </c>
      <c r="AQ206" s="173">
        <v>406.25</v>
      </c>
      <c r="AR206" s="55">
        <v>250</v>
      </c>
      <c r="AS206" s="399"/>
    </row>
    <row r="207" spans="1:137" x14ac:dyDescent="0.3">
      <c r="A207" s="64" t="s">
        <v>153</v>
      </c>
      <c r="B207" s="171" t="s">
        <v>455</v>
      </c>
      <c r="C207" s="171" t="s">
        <v>455</v>
      </c>
      <c r="D207" s="171" t="s">
        <v>455</v>
      </c>
      <c r="E207" s="171" t="s">
        <v>455</v>
      </c>
      <c r="F207" s="171" t="s">
        <v>455</v>
      </c>
      <c r="G207" s="171" t="s">
        <v>455</v>
      </c>
      <c r="H207" s="171" t="s">
        <v>455</v>
      </c>
      <c r="I207" s="171" t="s">
        <v>455</v>
      </c>
      <c r="J207" s="171" t="s">
        <v>455</v>
      </c>
      <c r="K207" s="171" t="s">
        <v>455</v>
      </c>
      <c r="L207" s="172">
        <v>2000</v>
      </c>
      <c r="M207" s="171" t="s">
        <v>455</v>
      </c>
      <c r="N207" s="172">
        <v>2000</v>
      </c>
      <c r="O207" s="171" t="s">
        <v>455</v>
      </c>
      <c r="P207" s="172">
        <v>2000</v>
      </c>
      <c r="Q207" s="172">
        <v>1500</v>
      </c>
      <c r="R207" s="169" t="s">
        <v>455</v>
      </c>
      <c r="S207" s="169" t="s">
        <v>455</v>
      </c>
      <c r="T207" s="173">
        <v>1500</v>
      </c>
      <c r="U207" s="62">
        <v>1500</v>
      </c>
      <c r="V207" s="169" t="s">
        <v>455</v>
      </c>
      <c r="X207" s="64" t="s">
        <v>153</v>
      </c>
      <c r="Y207" s="171" t="s">
        <v>455</v>
      </c>
      <c r="Z207" s="171" t="s">
        <v>455</v>
      </c>
      <c r="AA207" s="171" t="s">
        <v>455</v>
      </c>
      <c r="AB207" s="171" t="s">
        <v>455</v>
      </c>
      <c r="AC207" s="171" t="s">
        <v>455</v>
      </c>
      <c r="AD207" s="171" t="s">
        <v>455</v>
      </c>
      <c r="AE207" s="171" t="s">
        <v>455</v>
      </c>
      <c r="AF207" s="171" t="s">
        <v>455</v>
      </c>
      <c r="AG207" s="171" t="s">
        <v>455</v>
      </c>
      <c r="AH207" s="399"/>
      <c r="AI207" s="172">
        <v>218.75</v>
      </c>
      <c r="AJ207" s="399"/>
      <c r="AK207" s="185">
        <v>312.5</v>
      </c>
      <c r="AL207" s="399"/>
      <c r="AM207" s="172">
        <v>187.5</v>
      </c>
      <c r="AN207" s="214">
        <v>187.5</v>
      </c>
      <c r="AO207" s="169" t="s">
        <v>455</v>
      </c>
      <c r="AP207" s="169" t="s">
        <v>455</v>
      </c>
      <c r="AQ207" s="173">
        <v>187.5</v>
      </c>
      <c r="AR207" s="55">
        <v>187.5</v>
      </c>
      <c r="AS207" s="399"/>
    </row>
    <row r="208" spans="1:137" x14ac:dyDescent="0.3">
      <c r="A208" s="65" t="s">
        <v>201</v>
      </c>
      <c r="B208" s="169" t="s">
        <v>455</v>
      </c>
      <c r="C208" s="169" t="s">
        <v>455</v>
      </c>
      <c r="D208" s="169" t="s">
        <v>455</v>
      </c>
      <c r="E208" s="169" t="s">
        <v>455</v>
      </c>
      <c r="F208" s="169" t="s">
        <v>455</v>
      </c>
      <c r="G208" s="169" t="s">
        <v>455</v>
      </c>
      <c r="H208" s="169" t="s">
        <v>455</v>
      </c>
      <c r="I208" s="169" t="s">
        <v>455</v>
      </c>
      <c r="J208" s="169" t="s">
        <v>455</v>
      </c>
      <c r="K208" s="169" t="s">
        <v>455</v>
      </c>
      <c r="L208" s="169" t="s">
        <v>455</v>
      </c>
      <c r="M208" s="169" t="s">
        <v>455</v>
      </c>
      <c r="N208" s="169" t="s">
        <v>455</v>
      </c>
      <c r="O208" s="169" t="s">
        <v>455</v>
      </c>
      <c r="P208" s="169" t="s">
        <v>455</v>
      </c>
      <c r="Q208" s="169" t="s">
        <v>455</v>
      </c>
      <c r="R208" s="169" t="s">
        <v>455</v>
      </c>
      <c r="S208" s="169" t="s">
        <v>455</v>
      </c>
      <c r="T208" s="169" t="s">
        <v>455</v>
      </c>
      <c r="U208" s="62">
        <v>2500</v>
      </c>
      <c r="V208" s="169" t="s">
        <v>455</v>
      </c>
      <c r="X208" s="65" t="s">
        <v>201</v>
      </c>
      <c r="Y208" s="169" t="s">
        <v>455</v>
      </c>
      <c r="Z208" s="169" t="s">
        <v>455</v>
      </c>
      <c r="AA208" s="169" t="s">
        <v>455</v>
      </c>
      <c r="AB208" s="169" t="s">
        <v>455</v>
      </c>
      <c r="AC208" s="169" t="s">
        <v>455</v>
      </c>
      <c r="AD208" s="169" t="s">
        <v>455</v>
      </c>
      <c r="AE208" s="169" t="s">
        <v>455</v>
      </c>
      <c r="AF208" s="169" t="s">
        <v>455</v>
      </c>
      <c r="AG208" s="169" t="s">
        <v>455</v>
      </c>
      <c r="AH208" s="399"/>
      <c r="AI208" s="168" t="s">
        <v>455</v>
      </c>
      <c r="AJ208" s="399"/>
      <c r="AK208" s="168" t="s">
        <v>455</v>
      </c>
      <c r="AL208" s="399"/>
      <c r="AM208" s="168" t="s">
        <v>455</v>
      </c>
      <c r="AN208" s="168" t="s">
        <v>455</v>
      </c>
      <c r="AO208" s="168" t="s">
        <v>455</v>
      </c>
      <c r="AP208" s="168" t="s">
        <v>455</v>
      </c>
      <c r="AQ208" s="168" t="s">
        <v>455</v>
      </c>
      <c r="AR208" s="55">
        <v>500</v>
      </c>
      <c r="AS208" s="399"/>
    </row>
    <row r="209" spans="1:45" x14ac:dyDescent="0.3">
      <c r="A209" s="64" t="s">
        <v>80</v>
      </c>
      <c r="B209" s="62">
        <v>1000</v>
      </c>
      <c r="C209" s="177">
        <v>1000</v>
      </c>
      <c r="D209" s="177">
        <v>1000</v>
      </c>
      <c r="E209" s="177">
        <v>500</v>
      </c>
      <c r="F209" s="177">
        <v>1000</v>
      </c>
      <c r="G209" s="58">
        <v>1000</v>
      </c>
      <c r="H209" s="171" t="s">
        <v>455</v>
      </c>
      <c r="I209" s="171" t="s">
        <v>455</v>
      </c>
      <c r="J209" s="178">
        <v>2000</v>
      </c>
      <c r="K209" s="172">
        <v>2500</v>
      </c>
      <c r="L209" s="172">
        <v>2500</v>
      </c>
      <c r="M209" s="172">
        <v>3500</v>
      </c>
      <c r="N209" s="171" t="s">
        <v>455</v>
      </c>
      <c r="O209" s="178">
        <v>2000</v>
      </c>
      <c r="P209" s="171" t="s">
        <v>455</v>
      </c>
      <c r="Q209" s="178">
        <v>2000</v>
      </c>
      <c r="R209" s="173">
        <v>2000</v>
      </c>
      <c r="S209" s="173">
        <v>2000</v>
      </c>
      <c r="T209" s="173">
        <v>2000</v>
      </c>
      <c r="U209" s="62">
        <v>2000</v>
      </c>
      <c r="V209" s="62">
        <v>2000</v>
      </c>
      <c r="X209" s="64" t="s">
        <v>80</v>
      </c>
      <c r="Y209" s="62">
        <v>416.66666666666669</v>
      </c>
      <c r="Z209" s="177">
        <v>333.33333333333331</v>
      </c>
      <c r="AA209" s="177">
        <v>583.33333333333337</v>
      </c>
      <c r="AB209" s="177">
        <v>375</v>
      </c>
      <c r="AC209" s="177">
        <v>458.33333333333331</v>
      </c>
      <c r="AD209" s="58">
        <v>583.33333333333337</v>
      </c>
      <c r="AE209" s="171" t="s">
        <v>455</v>
      </c>
      <c r="AF209" s="171" t="s">
        <v>455</v>
      </c>
      <c r="AG209" s="178">
        <v>250</v>
      </c>
      <c r="AH209" s="399"/>
      <c r="AI209" s="172">
        <v>312.5</v>
      </c>
      <c r="AJ209" s="399"/>
      <c r="AK209" s="171" t="s">
        <v>455</v>
      </c>
      <c r="AL209" s="399"/>
      <c r="AM209" s="171" t="s">
        <v>455</v>
      </c>
      <c r="AN209" s="209">
        <v>375</v>
      </c>
      <c r="AO209" s="178">
        <v>375</v>
      </c>
      <c r="AP209" s="173">
        <v>375</v>
      </c>
      <c r="AQ209" s="173">
        <v>375</v>
      </c>
      <c r="AR209" s="55">
        <v>375</v>
      </c>
      <c r="AS209" s="399"/>
    </row>
    <row r="210" spans="1:45" x14ac:dyDescent="0.3">
      <c r="A210" s="64" t="s">
        <v>71</v>
      </c>
      <c r="B210" s="62">
        <v>1000</v>
      </c>
      <c r="C210" s="177">
        <v>750</v>
      </c>
      <c r="D210" s="177">
        <v>1000</v>
      </c>
      <c r="E210" s="177">
        <v>750</v>
      </c>
      <c r="F210" s="177">
        <v>750</v>
      </c>
      <c r="G210" s="171" t="s">
        <v>455</v>
      </c>
      <c r="H210" s="35">
        <v>750</v>
      </c>
      <c r="I210" s="59">
        <v>2000</v>
      </c>
      <c r="J210" s="171" t="s">
        <v>455</v>
      </c>
      <c r="K210" s="172">
        <v>2000</v>
      </c>
      <c r="L210" s="172">
        <v>2500</v>
      </c>
      <c r="M210" s="172">
        <v>2000</v>
      </c>
      <c r="N210" s="172">
        <v>2000</v>
      </c>
      <c r="O210" s="178">
        <v>2000</v>
      </c>
      <c r="P210" s="172">
        <v>2000</v>
      </c>
      <c r="Q210" s="172">
        <v>1000</v>
      </c>
      <c r="R210" s="169" t="s">
        <v>455</v>
      </c>
      <c r="S210" s="173">
        <v>2000</v>
      </c>
      <c r="T210" s="169" t="s">
        <v>455</v>
      </c>
      <c r="U210" s="62">
        <v>1500</v>
      </c>
      <c r="V210" s="169" t="s">
        <v>455</v>
      </c>
      <c r="X210" s="64" t="s">
        <v>71</v>
      </c>
      <c r="Y210" s="62">
        <v>333.33333333333331</v>
      </c>
      <c r="Z210" s="177">
        <v>333.33333333333331</v>
      </c>
      <c r="AA210" s="177">
        <v>333.33333333333331</v>
      </c>
      <c r="AB210" s="177">
        <v>333.33333333333331</v>
      </c>
      <c r="AC210" s="177">
        <v>333.33333333333331</v>
      </c>
      <c r="AD210" s="171" t="s">
        <v>455</v>
      </c>
      <c r="AE210" s="35">
        <v>500</v>
      </c>
      <c r="AF210" s="59">
        <v>250</v>
      </c>
      <c r="AG210" s="171" t="s">
        <v>455</v>
      </c>
      <c r="AH210" s="399"/>
      <c r="AI210" s="172">
        <v>250</v>
      </c>
      <c r="AJ210" s="399"/>
      <c r="AK210" s="172">
        <v>250</v>
      </c>
      <c r="AL210" s="399"/>
      <c r="AM210" s="172">
        <v>312.5</v>
      </c>
      <c r="AN210" s="214">
        <v>250</v>
      </c>
      <c r="AO210" s="169" t="s">
        <v>455</v>
      </c>
      <c r="AP210" s="170">
        <v>312.5</v>
      </c>
      <c r="AQ210" s="169" t="s">
        <v>455</v>
      </c>
      <c r="AR210" s="55">
        <v>250</v>
      </c>
      <c r="AS210" s="399"/>
    </row>
    <row r="211" spans="1:45" x14ac:dyDescent="0.3">
      <c r="A211" s="65" t="s">
        <v>82</v>
      </c>
      <c r="B211" s="171" t="s">
        <v>455</v>
      </c>
      <c r="C211" s="171" t="s">
        <v>455</v>
      </c>
      <c r="D211" s="171" t="s">
        <v>455</v>
      </c>
      <c r="E211" s="177">
        <v>750</v>
      </c>
      <c r="F211" s="171" t="s">
        <v>455</v>
      </c>
      <c r="G211" s="171" t="s">
        <v>455</v>
      </c>
      <c r="H211" s="171" t="s">
        <v>455</v>
      </c>
      <c r="I211" s="172">
        <v>1750</v>
      </c>
      <c r="J211" s="172">
        <v>2000</v>
      </c>
      <c r="K211" s="274">
        <v>2000</v>
      </c>
      <c r="L211" s="172">
        <v>2000</v>
      </c>
      <c r="M211" s="172">
        <v>2000</v>
      </c>
      <c r="N211" s="185">
        <v>2000</v>
      </c>
      <c r="O211" s="171" t="s">
        <v>455</v>
      </c>
      <c r="P211" s="172">
        <v>2500</v>
      </c>
      <c r="Q211" s="172">
        <v>2500</v>
      </c>
      <c r="R211" s="173">
        <v>2500</v>
      </c>
      <c r="S211" s="169" t="s">
        <v>455</v>
      </c>
      <c r="T211" s="173">
        <v>2500</v>
      </c>
      <c r="U211" s="62">
        <v>2500</v>
      </c>
      <c r="V211" s="169" t="s">
        <v>455</v>
      </c>
      <c r="X211" s="65" t="s">
        <v>82</v>
      </c>
      <c r="Y211" s="171" t="s">
        <v>455</v>
      </c>
      <c r="Z211" s="171" t="s">
        <v>455</v>
      </c>
      <c r="AA211" s="171" t="s">
        <v>455</v>
      </c>
      <c r="AB211" s="177">
        <v>283.33333333333331</v>
      </c>
      <c r="AC211" s="171" t="s">
        <v>455</v>
      </c>
      <c r="AD211" s="171" t="s">
        <v>455</v>
      </c>
      <c r="AE211" s="171" t="s">
        <v>455</v>
      </c>
      <c r="AF211" s="172">
        <v>250</v>
      </c>
      <c r="AG211" s="172">
        <v>281.25</v>
      </c>
      <c r="AH211" s="399"/>
      <c r="AI211" s="172">
        <v>312.5</v>
      </c>
      <c r="AJ211" s="399"/>
      <c r="AK211" s="185">
        <v>312.5</v>
      </c>
      <c r="AL211" s="399"/>
      <c r="AM211" s="172">
        <v>250</v>
      </c>
      <c r="AN211" s="214">
        <v>312.5</v>
      </c>
      <c r="AO211" s="172">
        <v>312.5</v>
      </c>
      <c r="AP211" s="169" t="s">
        <v>455</v>
      </c>
      <c r="AQ211" s="173">
        <v>312.5</v>
      </c>
      <c r="AR211" s="55">
        <v>312.5</v>
      </c>
      <c r="AS211" s="399"/>
    </row>
    <row r="212" spans="1:45" x14ac:dyDescent="0.3">
      <c r="A212" s="64" t="s">
        <v>73</v>
      </c>
      <c r="B212" s="62">
        <v>1000</v>
      </c>
      <c r="C212" s="177">
        <v>1000</v>
      </c>
      <c r="D212" s="171" t="s">
        <v>455</v>
      </c>
      <c r="E212" s="171" t="s">
        <v>455</v>
      </c>
      <c r="F212" s="171" t="s">
        <v>455</v>
      </c>
      <c r="G212" s="171" t="s">
        <v>455</v>
      </c>
      <c r="H212" s="35">
        <v>1000</v>
      </c>
      <c r="I212" s="171" t="s">
        <v>455</v>
      </c>
      <c r="J212" s="178">
        <v>1500</v>
      </c>
      <c r="K212" s="172">
        <v>2000</v>
      </c>
      <c r="L212" s="171" t="s">
        <v>455</v>
      </c>
      <c r="M212" s="172">
        <v>2000</v>
      </c>
      <c r="N212" s="172">
        <v>2000</v>
      </c>
      <c r="O212" s="172">
        <v>1500</v>
      </c>
      <c r="P212" s="172">
        <v>2000</v>
      </c>
      <c r="Q212" s="172">
        <v>1500</v>
      </c>
      <c r="R212" s="173">
        <v>1500</v>
      </c>
      <c r="S212" s="173">
        <v>2220</v>
      </c>
      <c r="T212" s="170">
        <v>2000</v>
      </c>
      <c r="U212" s="169" t="s">
        <v>455</v>
      </c>
      <c r="V212" s="62">
        <v>2000</v>
      </c>
      <c r="X212" s="64" t="s">
        <v>73</v>
      </c>
      <c r="Y212" s="62">
        <v>416.66666666666669</v>
      </c>
      <c r="Z212" s="177">
        <v>383.33333333333297</v>
      </c>
      <c r="AA212" s="171" t="s">
        <v>455</v>
      </c>
      <c r="AB212" s="171" t="s">
        <v>455</v>
      </c>
      <c r="AC212" s="171" t="s">
        <v>455</v>
      </c>
      <c r="AD212" s="171" t="s">
        <v>455</v>
      </c>
      <c r="AE212" s="35">
        <v>500</v>
      </c>
      <c r="AF212" s="171" t="s">
        <v>455</v>
      </c>
      <c r="AG212" s="178">
        <v>250</v>
      </c>
      <c r="AH212" s="399"/>
      <c r="AI212" s="171" t="s">
        <v>455</v>
      </c>
      <c r="AJ212" s="399"/>
      <c r="AK212" s="172">
        <v>250</v>
      </c>
      <c r="AL212" s="399"/>
      <c r="AM212" s="172">
        <v>312.5</v>
      </c>
      <c r="AN212" s="214">
        <v>145.833125</v>
      </c>
      <c r="AO212" s="172">
        <v>150</v>
      </c>
      <c r="AP212" s="173">
        <v>150</v>
      </c>
      <c r="AQ212" s="170">
        <v>312.5</v>
      </c>
      <c r="AR212" s="169" t="s">
        <v>455</v>
      </c>
      <c r="AS212" s="399"/>
    </row>
    <row r="213" spans="1:45" x14ac:dyDescent="0.3">
      <c r="A213" s="64" t="s">
        <v>177</v>
      </c>
      <c r="B213" s="171" t="s">
        <v>455</v>
      </c>
      <c r="C213" s="171" t="s">
        <v>455</v>
      </c>
      <c r="D213" s="171" t="s">
        <v>455</v>
      </c>
      <c r="E213" s="171" t="s">
        <v>455</v>
      </c>
      <c r="F213" s="171" t="s">
        <v>455</v>
      </c>
      <c r="G213" s="171" t="s">
        <v>455</v>
      </c>
      <c r="H213" s="171" t="s">
        <v>455</v>
      </c>
      <c r="I213" s="171" t="s">
        <v>455</v>
      </c>
      <c r="J213" s="171" t="s">
        <v>455</v>
      </c>
      <c r="K213" s="171" t="s">
        <v>455</v>
      </c>
      <c r="L213" s="171" t="s">
        <v>455</v>
      </c>
      <c r="M213" s="171" t="s">
        <v>455</v>
      </c>
      <c r="N213" s="171" t="s">
        <v>455</v>
      </c>
      <c r="O213" s="171" t="s">
        <v>455</v>
      </c>
      <c r="P213" s="172">
        <v>2000</v>
      </c>
      <c r="Q213" s="172">
        <v>2000</v>
      </c>
      <c r="R213" s="173">
        <v>2000</v>
      </c>
      <c r="S213" s="169" t="s">
        <v>455</v>
      </c>
      <c r="T213" s="169" t="s">
        <v>455</v>
      </c>
      <c r="U213" s="169" t="s">
        <v>455</v>
      </c>
      <c r="V213" s="169" t="s">
        <v>455</v>
      </c>
      <c r="X213" s="64" t="s">
        <v>177</v>
      </c>
      <c r="Y213" s="171" t="s">
        <v>455</v>
      </c>
      <c r="Z213" s="171" t="s">
        <v>455</v>
      </c>
      <c r="AA213" s="171" t="s">
        <v>455</v>
      </c>
      <c r="AB213" s="171" t="s">
        <v>455</v>
      </c>
      <c r="AC213" s="171" t="s">
        <v>455</v>
      </c>
      <c r="AD213" s="171" t="s">
        <v>455</v>
      </c>
      <c r="AE213" s="171" t="s">
        <v>455</v>
      </c>
      <c r="AF213" s="171" t="s">
        <v>455</v>
      </c>
      <c r="AG213" s="171" t="s">
        <v>455</v>
      </c>
      <c r="AH213" s="399"/>
      <c r="AI213" s="171" t="s">
        <v>455</v>
      </c>
      <c r="AJ213" s="399"/>
      <c r="AK213" s="171" t="s">
        <v>455</v>
      </c>
      <c r="AL213" s="399"/>
      <c r="AM213" s="172">
        <v>437.5</v>
      </c>
      <c r="AN213" s="214">
        <v>437.5</v>
      </c>
      <c r="AO213" s="172">
        <v>437.5</v>
      </c>
      <c r="AP213" s="169" t="s">
        <v>455</v>
      </c>
      <c r="AQ213" s="169" t="s">
        <v>455</v>
      </c>
      <c r="AR213" s="169" t="s">
        <v>455</v>
      </c>
      <c r="AS213" s="399"/>
    </row>
    <row r="214" spans="1:45" x14ac:dyDescent="0.3">
      <c r="A214" s="64" t="s">
        <v>41</v>
      </c>
      <c r="B214" s="171" t="s">
        <v>455</v>
      </c>
      <c r="C214" s="171" t="s">
        <v>455</v>
      </c>
      <c r="D214" s="177">
        <v>1000</v>
      </c>
      <c r="E214" s="177">
        <v>1000</v>
      </c>
      <c r="F214" s="171" t="s">
        <v>455</v>
      </c>
      <c r="G214" s="58">
        <v>1000</v>
      </c>
      <c r="H214" s="35">
        <v>1250</v>
      </c>
      <c r="I214" s="59">
        <v>2000</v>
      </c>
      <c r="J214" s="59">
        <v>2000</v>
      </c>
      <c r="K214" s="59">
        <v>2500</v>
      </c>
      <c r="L214" s="59">
        <v>2500</v>
      </c>
      <c r="M214" s="59">
        <v>2500</v>
      </c>
      <c r="N214" s="59">
        <v>2500</v>
      </c>
      <c r="O214" s="59">
        <v>2500</v>
      </c>
      <c r="P214" s="59">
        <v>2500</v>
      </c>
      <c r="Q214" s="59">
        <v>2500</v>
      </c>
      <c r="R214" s="173">
        <v>2500</v>
      </c>
      <c r="S214" s="173">
        <v>2500</v>
      </c>
      <c r="T214" s="173">
        <v>2500</v>
      </c>
      <c r="U214" s="62">
        <v>2500</v>
      </c>
      <c r="V214" s="169" t="s">
        <v>455</v>
      </c>
      <c r="X214" s="64" t="s">
        <v>41</v>
      </c>
      <c r="Y214" s="171" t="s">
        <v>455</v>
      </c>
      <c r="Z214" s="171" t="s">
        <v>455</v>
      </c>
      <c r="AA214" s="177">
        <v>333.33333333333331</v>
      </c>
      <c r="AB214" s="177">
        <v>333.33333333333331</v>
      </c>
      <c r="AC214" s="171" t="s">
        <v>455</v>
      </c>
      <c r="AD214" s="58">
        <v>333.33333333333331</v>
      </c>
      <c r="AE214" s="35">
        <v>500</v>
      </c>
      <c r="AF214" s="59">
        <v>375</v>
      </c>
      <c r="AG214" s="59">
        <v>375</v>
      </c>
      <c r="AH214" s="399"/>
      <c r="AI214" s="59">
        <v>312.5</v>
      </c>
      <c r="AJ214" s="399"/>
      <c r="AK214" s="59">
        <v>312.5</v>
      </c>
      <c r="AL214" s="399"/>
      <c r="AM214" s="59">
        <v>312.5</v>
      </c>
      <c r="AN214" s="104">
        <v>312.5</v>
      </c>
      <c r="AO214" s="59">
        <v>312.5</v>
      </c>
      <c r="AP214" s="173">
        <v>312.5</v>
      </c>
      <c r="AQ214" s="173">
        <v>312.5</v>
      </c>
      <c r="AR214" s="55">
        <v>312.5</v>
      </c>
      <c r="AS214" s="399"/>
    </row>
    <row r="215" spans="1:45" x14ac:dyDescent="0.3">
      <c r="A215" s="64" t="s">
        <v>964</v>
      </c>
      <c r="B215" s="171" t="s">
        <v>455</v>
      </c>
      <c r="C215" s="171" t="s">
        <v>455</v>
      </c>
      <c r="D215" s="171" t="s">
        <v>455</v>
      </c>
      <c r="E215" s="171" t="s">
        <v>455</v>
      </c>
      <c r="F215" s="171" t="s">
        <v>455</v>
      </c>
      <c r="G215" s="171" t="s">
        <v>455</v>
      </c>
      <c r="H215" s="171" t="s">
        <v>455</v>
      </c>
      <c r="I215" s="171" t="s">
        <v>455</v>
      </c>
      <c r="J215" s="171" t="s">
        <v>455</v>
      </c>
      <c r="K215" s="171" t="s">
        <v>455</v>
      </c>
      <c r="L215" s="171" t="s">
        <v>455</v>
      </c>
      <c r="M215" s="171" t="s">
        <v>455</v>
      </c>
      <c r="N215" s="171" t="s">
        <v>455</v>
      </c>
      <c r="O215" s="171" t="s">
        <v>455</v>
      </c>
      <c r="P215" s="172">
        <v>2500</v>
      </c>
      <c r="Q215" s="172">
        <v>2500</v>
      </c>
      <c r="R215" s="173">
        <v>2500</v>
      </c>
      <c r="S215" s="173">
        <v>2500</v>
      </c>
      <c r="T215" s="173">
        <v>2000</v>
      </c>
      <c r="U215" s="62">
        <v>2500</v>
      </c>
      <c r="V215" s="173">
        <v>2500</v>
      </c>
      <c r="X215" s="64" t="s">
        <v>964</v>
      </c>
      <c r="Y215" s="171" t="s">
        <v>455</v>
      </c>
      <c r="Z215" s="171" t="s">
        <v>455</v>
      </c>
      <c r="AA215" s="171" t="s">
        <v>455</v>
      </c>
      <c r="AB215" s="171" t="s">
        <v>455</v>
      </c>
      <c r="AC215" s="171" t="s">
        <v>455</v>
      </c>
      <c r="AD215" s="171" t="s">
        <v>455</v>
      </c>
      <c r="AE215" s="171" t="s">
        <v>455</v>
      </c>
      <c r="AF215" s="171" t="s">
        <v>455</v>
      </c>
      <c r="AG215" s="171" t="s">
        <v>455</v>
      </c>
      <c r="AH215" s="399"/>
      <c r="AI215" s="171" t="s">
        <v>455</v>
      </c>
      <c r="AJ215" s="399"/>
      <c r="AK215" s="171" t="s">
        <v>455</v>
      </c>
      <c r="AL215" s="399"/>
      <c r="AM215" s="185">
        <v>312.5</v>
      </c>
      <c r="AN215" s="213">
        <v>312.5</v>
      </c>
      <c r="AO215" s="185">
        <v>312.5</v>
      </c>
      <c r="AP215" s="173">
        <v>625</v>
      </c>
      <c r="AQ215" s="173">
        <v>250</v>
      </c>
      <c r="AR215" s="55">
        <v>312.5</v>
      </c>
      <c r="AS215" s="399"/>
    </row>
    <row r="216" spans="1:45" x14ac:dyDescent="0.3">
      <c r="A216" s="64" t="s">
        <v>196</v>
      </c>
      <c r="B216" s="171" t="s">
        <v>455</v>
      </c>
      <c r="C216" s="171" t="s">
        <v>455</v>
      </c>
      <c r="D216" s="171" t="s">
        <v>455</v>
      </c>
      <c r="E216" s="171" t="s">
        <v>455</v>
      </c>
      <c r="F216" s="171" t="s">
        <v>455</v>
      </c>
      <c r="G216" s="171" t="s">
        <v>455</v>
      </c>
      <c r="H216" s="171" t="s">
        <v>455</v>
      </c>
      <c r="I216" s="171" t="s">
        <v>455</v>
      </c>
      <c r="J216" s="171" t="s">
        <v>455</v>
      </c>
      <c r="K216" s="171" t="s">
        <v>455</v>
      </c>
      <c r="L216" s="59">
        <v>2500</v>
      </c>
      <c r="M216" s="59">
        <v>2250</v>
      </c>
      <c r="N216" s="59">
        <v>2500</v>
      </c>
      <c r="O216" s="171" t="s">
        <v>455</v>
      </c>
      <c r="P216" s="171" t="s">
        <v>455</v>
      </c>
      <c r="Q216" s="178">
        <v>2500</v>
      </c>
      <c r="R216" s="173">
        <v>2500</v>
      </c>
      <c r="S216" s="169" t="s">
        <v>455</v>
      </c>
      <c r="T216" s="173">
        <v>2500</v>
      </c>
      <c r="U216" s="169" t="s">
        <v>455</v>
      </c>
      <c r="V216" s="169" t="s">
        <v>455</v>
      </c>
      <c r="X216" s="64" t="s">
        <v>196</v>
      </c>
      <c r="Y216" s="171" t="s">
        <v>455</v>
      </c>
      <c r="Z216" s="171" t="s">
        <v>455</v>
      </c>
      <c r="AA216" s="171" t="s">
        <v>455</v>
      </c>
      <c r="AB216" s="171" t="s">
        <v>455</v>
      </c>
      <c r="AC216" s="171" t="s">
        <v>455</v>
      </c>
      <c r="AD216" s="171" t="s">
        <v>455</v>
      </c>
      <c r="AE216" s="171" t="s">
        <v>455</v>
      </c>
      <c r="AF216" s="171" t="s">
        <v>455</v>
      </c>
      <c r="AG216" s="171" t="s">
        <v>455</v>
      </c>
      <c r="AH216" s="399"/>
      <c r="AI216" s="76">
        <v>312.5</v>
      </c>
      <c r="AJ216" s="399"/>
      <c r="AK216" s="76">
        <v>312.5</v>
      </c>
      <c r="AL216" s="399"/>
      <c r="AM216" s="171" t="s">
        <v>455</v>
      </c>
      <c r="AN216" s="209">
        <v>312.5</v>
      </c>
      <c r="AO216" s="178">
        <v>375</v>
      </c>
      <c r="AP216" s="169" t="s">
        <v>455</v>
      </c>
      <c r="AQ216" s="170">
        <v>312.5</v>
      </c>
      <c r="AR216" s="169" t="s">
        <v>455</v>
      </c>
      <c r="AS216" s="399"/>
    </row>
    <row r="217" spans="1:45" x14ac:dyDescent="0.3">
      <c r="A217" s="64" t="s">
        <v>85</v>
      </c>
      <c r="B217" s="62">
        <v>1250</v>
      </c>
      <c r="C217" s="171" t="s">
        <v>455</v>
      </c>
      <c r="D217" s="177">
        <v>750</v>
      </c>
      <c r="E217" s="171" t="s">
        <v>455</v>
      </c>
      <c r="F217" s="177">
        <v>1250</v>
      </c>
      <c r="G217" s="58">
        <v>1000</v>
      </c>
      <c r="H217" s="171" t="s">
        <v>455</v>
      </c>
      <c r="I217" s="171" t="s">
        <v>455</v>
      </c>
      <c r="J217" s="178">
        <v>2500</v>
      </c>
      <c r="K217" s="172">
        <v>2500</v>
      </c>
      <c r="L217" s="172">
        <v>2500</v>
      </c>
      <c r="M217" s="172">
        <v>2500</v>
      </c>
      <c r="N217" s="172">
        <v>2500</v>
      </c>
      <c r="O217" s="171" t="s">
        <v>455</v>
      </c>
      <c r="P217" s="172">
        <v>2500</v>
      </c>
      <c r="Q217" s="169" t="s">
        <v>455</v>
      </c>
      <c r="R217" s="173">
        <v>2500</v>
      </c>
      <c r="S217" s="173">
        <v>2000</v>
      </c>
      <c r="T217" s="173">
        <v>2000</v>
      </c>
      <c r="U217" s="62">
        <v>2250</v>
      </c>
      <c r="V217" s="173">
        <v>2500</v>
      </c>
      <c r="X217" s="64" t="s">
        <v>85</v>
      </c>
      <c r="Y217" s="62">
        <v>604.16666666666663</v>
      </c>
      <c r="Z217" s="171" t="s">
        <v>455</v>
      </c>
      <c r="AA217" s="177">
        <v>541.66666666666663</v>
      </c>
      <c r="AB217" s="171" t="s">
        <v>455</v>
      </c>
      <c r="AC217" s="177">
        <v>416.66666666666669</v>
      </c>
      <c r="AD217" s="58">
        <v>416.66666666666669</v>
      </c>
      <c r="AE217" s="171" t="s">
        <v>455</v>
      </c>
      <c r="AF217" s="171" t="s">
        <v>455</v>
      </c>
      <c r="AG217" s="178">
        <v>500</v>
      </c>
      <c r="AH217" s="399"/>
      <c r="AI217" s="185">
        <v>312.5</v>
      </c>
      <c r="AJ217" s="399"/>
      <c r="AK217" s="185">
        <v>312.5</v>
      </c>
      <c r="AL217" s="399"/>
      <c r="AM217" s="172">
        <v>437.5</v>
      </c>
      <c r="AN217" s="220" t="s">
        <v>455</v>
      </c>
      <c r="AO217" s="173">
        <v>312.5</v>
      </c>
      <c r="AP217" s="173">
        <v>250</v>
      </c>
      <c r="AQ217" s="173">
        <v>312.5</v>
      </c>
      <c r="AR217" s="55">
        <v>437.5</v>
      </c>
      <c r="AS217" s="399"/>
    </row>
    <row r="218" spans="1:45" x14ac:dyDescent="0.3">
      <c r="A218" s="64" t="s">
        <v>81</v>
      </c>
      <c r="B218" s="62">
        <v>1000</v>
      </c>
      <c r="C218" s="177">
        <v>1000</v>
      </c>
      <c r="D218" s="171" t="s">
        <v>455</v>
      </c>
      <c r="E218" s="177">
        <v>1000</v>
      </c>
      <c r="F218" s="177">
        <v>1000</v>
      </c>
      <c r="G218" s="58">
        <v>1000</v>
      </c>
      <c r="H218" s="171" t="s">
        <v>455</v>
      </c>
      <c r="I218" s="172">
        <v>2000</v>
      </c>
      <c r="J218" s="171" t="s">
        <v>455</v>
      </c>
      <c r="K218" s="172">
        <v>2000</v>
      </c>
      <c r="L218" s="172">
        <v>2500</v>
      </c>
      <c r="M218" s="178">
        <v>2500</v>
      </c>
      <c r="N218" s="172">
        <v>2500</v>
      </c>
      <c r="O218" s="178">
        <v>2500</v>
      </c>
      <c r="P218" s="172">
        <v>2000</v>
      </c>
      <c r="Q218" s="169" t="s">
        <v>455</v>
      </c>
      <c r="R218" s="173">
        <v>2000</v>
      </c>
      <c r="S218" s="173">
        <v>2000</v>
      </c>
      <c r="T218" s="169" t="s">
        <v>455</v>
      </c>
      <c r="U218" s="62">
        <v>2000</v>
      </c>
      <c r="V218" s="169" t="s">
        <v>455</v>
      </c>
      <c r="X218" s="64" t="s">
        <v>81</v>
      </c>
      <c r="Y218" s="62">
        <v>500</v>
      </c>
      <c r="Z218" s="177">
        <v>416.66666666666669</v>
      </c>
      <c r="AA218" s="171" t="s">
        <v>455</v>
      </c>
      <c r="AB218" s="177">
        <v>416.66666666666669</v>
      </c>
      <c r="AC218" s="177">
        <v>416.66666666666669</v>
      </c>
      <c r="AD218" s="58">
        <v>333.33333333333331</v>
      </c>
      <c r="AE218" s="171" t="s">
        <v>455</v>
      </c>
      <c r="AF218" s="178">
        <v>375</v>
      </c>
      <c r="AG218" s="171" t="s">
        <v>455</v>
      </c>
      <c r="AH218" s="399"/>
      <c r="AI218" s="172">
        <v>437.5</v>
      </c>
      <c r="AJ218" s="399"/>
      <c r="AK218" s="172">
        <v>375</v>
      </c>
      <c r="AL218" s="399"/>
      <c r="AM218" s="172">
        <v>375</v>
      </c>
      <c r="AN218" s="176" t="s">
        <v>455</v>
      </c>
      <c r="AO218" s="173">
        <v>437.5</v>
      </c>
      <c r="AP218" s="173">
        <v>437.5</v>
      </c>
      <c r="AQ218" s="169" t="s">
        <v>455</v>
      </c>
      <c r="AR218" s="55">
        <v>375</v>
      </c>
      <c r="AS218" s="399"/>
    </row>
    <row r="219" spans="1:45" x14ac:dyDescent="0.3">
      <c r="A219" s="64" t="s">
        <v>184</v>
      </c>
      <c r="B219" s="171" t="s">
        <v>455</v>
      </c>
      <c r="C219" s="171" t="s">
        <v>455</v>
      </c>
      <c r="D219" s="171" t="s">
        <v>455</v>
      </c>
      <c r="E219" s="171" t="s">
        <v>455</v>
      </c>
      <c r="F219" s="171" t="s">
        <v>455</v>
      </c>
      <c r="G219" s="171" t="s">
        <v>455</v>
      </c>
      <c r="H219" s="171" t="s">
        <v>455</v>
      </c>
      <c r="I219" s="171" t="s">
        <v>455</v>
      </c>
      <c r="J219" s="171" t="s">
        <v>455</v>
      </c>
      <c r="K219" s="171" t="s">
        <v>455</v>
      </c>
      <c r="L219" s="171" t="s">
        <v>455</v>
      </c>
      <c r="M219" s="171" t="s">
        <v>455</v>
      </c>
      <c r="N219" s="171" t="s">
        <v>455</v>
      </c>
      <c r="O219" s="171" t="s">
        <v>455</v>
      </c>
      <c r="P219" s="171" t="s">
        <v>455</v>
      </c>
      <c r="Q219" s="169" t="s">
        <v>455</v>
      </c>
      <c r="R219" s="169" t="s">
        <v>455</v>
      </c>
      <c r="S219" s="169" t="s">
        <v>455</v>
      </c>
      <c r="T219" s="173">
        <v>2000</v>
      </c>
      <c r="U219" s="62">
        <v>2000</v>
      </c>
      <c r="V219" s="169" t="s">
        <v>455</v>
      </c>
      <c r="X219" s="64" t="s">
        <v>184</v>
      </c>
      <c r="Y219" s="171" t="s">
        <v>455</v>
      </c>
      <c r="Z219" s="171" t="s">
        <v>455</v>
      </c>
      <c r="AA219" s="171" t="s">
        <v>455</v>
      </c>
      <c r="AB219" s="171" t="s">
        <v>455</v>
      </c>
      <c r="AC219" s="171" t="s">
        <v>455</v>
      </c>
      <c r="AD219" s="171" t="s">
        <v>455</v>
      </c>
      <c r="AE219" s="171" t="s">
        <v>455</v>
      </c>
      <c r="AF219" s="171" t="s">
        <v>455</v>
      </c>
      <c r="AG219" s="171" t="s">
        <v>455</v>
      </c>
      <c r="AH219" s="399"/>
      <c r="AI219" s="171" t="s">
        <v>455</v>
      </c>
      <c r="AJ219" s="399"/>
      <c r="AK219" s="180" t="s">
        <v>455</v>
      </c>
      <c r="AL219" s="399"/>
      <c r="AM219" s="171" t="s">
        <v>455</v>
      </c>
      <c r="AN219" s="176" t="s">
        <v>455</v>
      </c>
      <c r="AO219" s="169" t="s">
        <v>455</v>
      </c>
      <c r="AP219" s="169" t="s">
        <v>455</v>
      </c>
      <c r="AQ219" s="173">
        <v>250</v>
      </c>
      <c r="AR219" s="55">
        <v>312.5</v>
      </c>
      <c r="AS219" s="399"/>
    </row>
    <row r="220" spans="1:45" x14ac:dyDescent="0.3">
      <c r="A220" s="64" t="s">
        <v>159</v>
      </c>
      <c r="B220" s="171" t="s">
        <v>455</v>
      </c>
      <c r="C220" s="171" t="s">
        <v>455</v>
      </c>
      <c r="D220" s="171" t="s">
        <v>455</v>
      </c>
      <c r="E220" s="171" t="s">
        <v>455</v>
      </c>
      <c r="F220" s="171" t="s">
        <v>455</v>
      </c>
      <c r="G220" s="171" t="s">
        <v>455</v>
      </c>
      <c r="H220" s="171" t="s">
        <v>455</v>
      </c>
      <c r="I220" s="171" t="s">
        <v>455</v>
      </c>
      <c r="J220" s="178">
        <v>2000</v>
      </c>
      <c r="K220" s="171" t="s">
        <v>455</v>
      </c>
      <c r="L220" s="171" t="s">
        <v>455</v>
      </c>
      <c r="M220" s="171" t="s">
        <v>455</v>
      </c>
      <c r="N220" s="171" t="s">
        <v>455</v>
      </c>
      <c r="O220" s="171" t="s">
        <v>455</v>
      </c>
      <c r="P220" s="171" t="s">
        <v>455</v>
      </c>
      <c r="Q220" s="169" t="s">
        <v>455</v>
      </c>
      <c r="R220" s="173">
        <v>2000</v>
      </c>
      <c r="S220" s="169" t="s">
        <v>455</v>
      </c>
      <c r="T220" s="173">
        <v>2500</v>
      </c>
      <c r="U220" s="169" t="s">
        <v>455</v>
      </c>
      <c r="V220" s="169" t="s">
        <v>455</v>
      </c>
      <c r="X220" s="64" t="s">
        <v>159</v>
      </c>
      <c r="Y220" s="171" t="s">
        <v>455</v>
      </c>
      <c r="Z220" s="171" t="s">
        <v>455</v>
      </c>
      <c r="AA220" s="171" t="s">
        <v>455</v>
      </c>
      <c r="AB220" s="171" t="s">
        <v>455</v>
      </c>
      <c r="AC220" s="171" t="s">
        <v>455</v>
      </c>
      <c r="AD220" s="171" t="s">
        <v>455</v>
      </c>
      <c r="AE220" s="171" t="s">
        <v>455</v>
      </c>
      <c r="AF220" s="171" t="s">
        <v>455</v>
      </c>
      <c r="AG220" s="178">
        <v>312.5</v>
      </c>
      <c r="AH220" s="399"/>
      <c r="AI220" s="171" t="s">
        <v>455</v>
      </c>
      <c r="AJ220" s="399"/>
      <c r="AK220" s="180" t="s">
        <v>455</v>
      </c>
      <c r="AL220" s="399"/>
      <c r="AM220" s="171" t="s">
        <v>455</v>
      </c>
      <c r="AN220" s="176" t="s">
        <v>455</v>
      </c>
      <c r="AO220" s="170">
        <v>312.5</v>
      </c>
      <c r="AP220" s="169" t="s">
        <v>455</v>
      </c>
      <c r="AQ220" s="170">
        <v>312.5</v>
      </c>
      <c r="AR220" s="169" t="s">
        <v>455</v>
      </c>
      <c r="AS220" s="399"/>
    </row>
    <row r="221" spans="1:45" x14ac:dyDescent="0.3">
      <c r="A221" s="64" t="s">
        <v>192</v>
      </c>
      <c r="B221" s="171" t="s">
        <v>455</v>
      </c>
      <c r="C221" s="171" t="s">
        <v>455</v>
      </c>
      <c r="D221" s="171" t="s">
        <v>455</v>
      </c>
      <c r="E221" s="171" t="s">
        <v>455</v>
      </c>
      <c r="F221" s="171" t="s">
        <v>455</v>
      </c>
      <c r="G221" s="171" t="s">
        <v>455</v>
      </c>
      <c r="H221" s="171" t="s">
        <v>455</v>
      </c>
      <c r="I221" s="171" t="s">
        <v>455</v>
      </c>
      <c r="J221" s="171" t="s">
        <v>455</v>
      </c>
      <c r="K221" s="171" t="s">
        <v>455</v>
      </c>
      <c r="L221" s="171" t="s">
        <v>455</v>
      </c>
      <c r="M221" s="171" t="s">
        <v>455</v>
      </c>
      <c r="N221" s="172">
        <v>2000</v>
      </c>
      <c r="O221" s="171" t="s">
        <v>455</v>
      </c>
      <c r="P221" s="171" t="s">
        <v>455</v>
      </c>
      <c r="Q221" s="178">
        <v>2000</v>
      </c>
      <c r="R221" s="173">
        <v>2500</v>
      </c>
      <c r="S221" s="173">
        <v>2500</v>
      </c>
      <c r="T221" s="173">
        <v>2500</v>
      </c>
      <c r="U221" s="62">
        <v>2500</v>
      </c>
      <c r="V221" s="169" t="s">
        <v>455</v>
      </c>
      <c r="X221" s="64" t="s">
        <v>192</v>
      </c>
      <c r="Y221" s="171" t="s">
        <v>455</v>
      </c>
      <c r="Z221" s="171" t="s">
        <v>455</v>
      </c>
      <c r="AA221" s="171" t="s">
        <v>455</v>
      </c>
      <c r="AB221" s="171" t="s">
        <v>455</v>
      </c>
      <c r="AC221" s="171" t="s">
        <v>455</v>
      </c>
      <c r="AD221" s="171" t="s">
        <v>455</v>
      </c>
      <c r="AE221" s="171" t="s">
        <v>455</v>
      </c>
      <c r="AF221" s="171" t="s">
        <v>455</v>
      </c>
      <c r="AG221" s="171" t="s">
        <v>455</v>
      </c>
      <c r="AH221" s="399"/>
      <c r="AI221" s="171" t="s">
        <v>455</v>
      </c>
      <c r="AJ221" s="399"/>
      <c r="AK221" s="172">
        <v>281.25</v>
      </c>
      <c r="AL221" s="399"/>
      <c r="AM221" s="171" t="s">
        <v>455</v>
      </c>
      <c r="AN221" s="209">
        <v>250</v>
      </c>
      <c r="AO221" s="185">
        <v>312.5</v>
      </c>
      <c r="AP221" s="173">
        <v>343.75</v>
      </c>
      <c r="AQ221" s="173">
        <v>250</v>
      </c>
      <c r="AR221" s="55">
        <v>281.25</v>
      </c>
      <c r="AS221" s="399"/>
    </row>
    <row r="222" spans="1:45" x14ac:dyDescent="0.3">
      <c r="A222" s="64" t="s">
        <v>264</v>
      </c>
      <c r="B222" s="171" t="s">
        <v>455</v>
      </c>
      <c r="C222" s="171" t="s">
        <v>455</v>
      </c>
      <c r="D222" s="171" t="s">
        <v>455</v>
      </c>
      <c r="E222" s="171" t="s">
        <v>455</v>
      </c>
      <c r="F222" s="171" t="s">
        <v>455</v>
      </c>
      <c r="G222" s="171" t="s">
        <v>455</v>
      </c>
      <c r="H222" s="171" t="s">
        <v>455</v>
      </c>
      <c r="I222" s="172">
        <v>5000</v>
      </c>
      <c r="J222" s="171" t="s">
        <v>455</v>
      </c>
      <c r="K222" s="171" t="s">
        <v>455</v>
      </c>
      <c r="L222" s="171" t="s">
        <v>455</v>
      </c>
      <c r="M222" s="171" t="s">
        <v>455</v>
      </c>
      <c r="N222" s="171" t="s">
        <v>455</v>
      </c>
      <c r="O222" s="171" t="s">
        <v>455</v>
      </c>
      <c r="P222" s="171" t="s">
        <v>455</v>
      </c>
      <c r="Q222" s="169" t="s">
        <v>455</v>
      </c>
      <c r="R222" s="169" t="s">
        <v>455</v>
      </c>
      <c r="S222" s="169" t="s">
        <v>455</v>
      </c>
      <c r="T222" s="169" t="s">
        <v>455</v>
      </c>
      <c r="U222" s="169" t="s">
        <v>455</v>
      </c>
      <c r="V222" s="169" t="s">
        <v>455</v>
      </c>
      <c r="X222" s="64" t="s">
        <v>264</v>
      </c>
      <c r="Y222" s="171" t="s">
        <v>455</v>
      </c>
      <c r="Z222" s="171" t="s">
        <v>455</v>
      </c>
      <c r="AA222" s="171" t="s">
        <v>455</v>
      </c>
      <c r="AB222" s="171" t="s">
        <v>455</v>
      </c>
      <c r="AC222" s="171" t="s">
        <v>455</v>
      </c>
      <c r="AD222" s="171" t="s">
        <v>455</v>
      </c>
      <c r="AE222" s="171" t="s">
        <v>455</v>
      </c>
      <c r="AF222" s="185">
        <v>312.5</v>
      </c>
      <c r="AG222" s="171" t="s">
        <v>455</v>
      </c>
      <c r="AH222" s="399"/>
      <c r="AI222" s="171" t="s">
        <v>455</v>
      </c>
      <c r="AJ222" s="399"/>
      <c r="AK222" s="171" t="s">
        <v>455</v>
      </c>
      <c r="AL222" s="399"/>
      <c r="AM222" s="171" t="s">
        <v>455</v>
      </c>
      <c r="AN222" s="176" t="s">
        <v>455</v>
      </c>
      <c r="AO222" s="169" t="s">
        <v>455</v>
      </c>
      <c r="AP222" s="169" t="s">
        <v>455</v>
      </c>
      <c r="AQ222" s="169" t="s">
        <v>455</v>
      </c>
      <c r="AR222" s="169" t="s">
        <v>455</v>
      </c>
      <c r="AS222" s="399"/>
    </row>
    <row r="223" spans="1:45" x14ac:dyDescent="0.3">
      <c r="A223" s="65" t="s">
        <v>456</v>
      </c>
      <c r="B223" s="62">
        <v>1250</v>
      </c>
      <c r="C223" s="177">
        <v>1500</v>
      </c>
      <c r="D223" s="177">
        <v>1650</v>
      </c>
      <c r="E223" s="171" t="s">
        <v>455</v>
      </c>
      <c r="F223" s="171" t="s">
        <v>455</v>
      </c>
      <c r="G223" s="171" t="s">
        <v>455</v>
      </c>
      <c r="H223" s="35">
        <v>2500</v>
      </c>
      <c r="I223" s="171" t="s">
        <v>455</v>
      </c>
      <c r="J223" s="178">
        <v>5000</v>
      </c>
      <c r="K223" s="171" t="s">
        <v>455</v>
      </c>
      <c r="L223" s="171" t="s">
        <v>455</v>
      </c>
      <c r="M223" s="124">
        <v>5000</v>
      </c>
      <c r="N223" s="171" t="s">
        <v>455</v>
      </c>
      <c r="O223" s="171" t="s">
        <v>455</v>
      </c>
      <c r="P223" s="171" t="s">
        <v>455</v>
      </c>
      <c r="Q223" s="169" t="s">
        <v>455</v>
      </c>
      <c r="R223" s="173">
        <v>5000</v>
      </c>
      <c r="S223" s="173">
        <v>5000</v>
      </c>
      <c r="T223" s="169" t="s">
        <v>455</v>
      </c>
      <c r="U223" s="169" t="s">
        <v>455</v>
      </c>
      <c r="V223" s="169" t="s">
        <v>455</v>
      </c>
      <c r="X223" s="65" t="s">
        <v>456</v>
      </c>
      <c r="Y223" s="63">
        <v>416.66666666666669</v>
      </c>
      <c r="Z223" s="177">
        <v>583.33333333333337</v>
      </c>
      <c r="AA223" s="177">
        <v>458.33333333333331</v>
      </c>
      <c r="AB223" s="171" t="s">
        <v>455</v>
      </c>
      <c r="AC223" s="171" t="s">
        <v>455</v>
      </c>
      <c r="AD223" s="171" t="s">
        <v>455</v>
      </c>
      <c r="AE223" s="35">
        <v>833.33333333333337</v>
      </c>
      <c r="AF223" s="171" t="s">
        <v>455</v>
      </c>
      <c r="AG223" s="178">
        <v>843.75</v>
      </c>
      <c r="AH223" s="399"/>
      <c r="AI223" s="171" t="s">
        <v>455</v>
      </c>
      <c r="AJ223" s="399"/>
      <c r="AK223" s="171" t="s">
        <v>455</v>
      </c>
      <c r="AL223" s="399"/>
      <c r="AM223" s="171" t="s">
        <v>455</v>
      </c>
      <c r="AN223" s="176" t="s">
        <v>455</v>
      </c>
      <c r="AO223" s="170">
        <v>312.5</v>
      </c>
      <c r="AP223" s="170">
        <v>312.5</v>
      </c>
      <c r="AQ223" s="169" t="s">
        <v>455</v>
      </c>
      <c r="AR223" s="169" t="s">
        <v>455</v>
      </c>
      <c r="AS223" s="399"/>
    </row>
    <row r="224" spans="1:45" x14ac:dyDescent="0.3">
      <c r="A224" s="64" t="s">
        <v>86</v>
      </c>
      <c r="B224" s="62">
        <v>1000</v>
      </c>
      <c r="C224" s="177">
        <v>1000</v>
      </c>
      <c r="D224" s="177">
        <v>1000</v>
      </c>
      <c r="E224" s="177">
        <v>1000</v>
      </c>
      <c r="F224" s="171" t="s">
        <v>455</v>
      </c>
      <c r="G224" s="171" t="s">
        <v>455</v>
      </c>
      <c r="H224" s="171" t="s">
        <v>455</v>
      </c>
      <c r="I224" s="171" t="s">
        <v>455</v>
      </c>
      <c r="J224" s="171" t="s">
        <v>455</v>
      </c>
      <c r="K224" s="171" t="s">
        <v>455</v>
      </c>
      <c r="L224" s="171" t="s">
        <v>455</v>
      </c>
      <c r="M224" s="171" t="s">
        <v>455</v>
      </c>
      <c r="N224" s="171" t="s">
        <v>455</v>
      </c>
      <c r="O224" s="171" t="s">
        <v>455</v>
      </c>
      <c r="P224" s="171" t="s">
        <v>455</v>
      </c>
      <c r="Q224" s="169" t="s">
        <v>455</v>
      </c>
      <c r="R224" s="173">
        <v>2000</v>
      </c>
      <c r="S224" s="173">
        <v>2000</v>
      </c>
      <c r="T224" s="169" t="s">
        <v>455</v>
      </c>
      <c r="U224" s="62">
        <v>2000</v>
      </c>
      <c r="V224" s="169" t="s">
        <v>455</v>
      </c>
      <c r="X224" s="64" t="s">
        <v>86</v>
      </c>
      <c r="Y224" s="62">
        <v>333.33333333333331</v>
      </c>
      <c r="Z224" s="177">
        <v>333.33333333333331</v>
      </c>
      <c r="AA224" s="177">
        <v>333.33333333333331</v>
      </c>
      <c r="AB224" s="177">
        <v>333.33333333333331</v>
      </c>
      <c r="AC224" s="171" t="s">
        <v>455</v>
      </c>
      <c r="AD224" s="171" t="s">
        <v>455</v>
      </c>
      <c r="AE224" s="171" t="s">
        <v>455</v>
      </c>
      <c r="AF224" s="171" t="s">
        <v>455</v>
      </c>
      <c r="AG224" s="171" t="s">
        <v>455</v>
      </c>
      <c r="AH224" s="399"/>
      <c r="AI224" s="171" t="s">
        <v>455</v>
      </c>
      <c r="AJ224" s="399"/>
      <c r="AK224" s="171" t="s">
        <v>455</v>
      </c>
      <c r="AL224" s="399"/>
      <c r="AM224" s="171" t="s">
        <v>455</v>
      </c>
      <c r="AN224" s="176" t="s">
        <v>455</v>
      </c>
      <c r="AO224" s="173">
        <v>312.5</v>
      </c>
      <c r="AP224" s="173">
        <v>312.5</v>
      </c>
      <c r="AQ224" s="169" t="s">
        <v>455</v>
      </c>
      <c r="AR224" s="55">
        <v>312.5</v>
      </c>
      <c r="AS224" s="399"/>
    </row>
    <row r="225" spans="1:135" x14ac:dyDescent="0.3">
      <c r="A225" s="64" t="s">
        <v>267</v>
      </c>
      <c r="B225" s="169" t="s">
        <v>455</v>
      </c>
      <c r="C225" s="169" t="s">
        <v>455</v>
      </c>
      <c r="D225" s="169" t="s">
        <v>455</v>
      </c>
      <c r="E225" s="169" t="s">
        <v>455</v>
      </c>
      <c r="F225" s="169" t="s">
        <v>455</v>
      </c>
      <c r="G225" s="169" t="s">
        <v>455</v>
      </c>
      <c r="H225" s="169" t="s">
        <v>455</v>
      </c>
      <c r="I225" s="169" t="s">
        <v>455</v>
      </c>
      <c r="J225" s="169" t="s">
        <v>455</v>
      </c>
      <c r="K225" s="169" t="s">
        <v>455</v>
      </c>
      <c r="L225" s="169" t="s">
        <v>455</v>
      </c>
      <c r="M225" s="169" t="s">
        <v>455</v>
      </c>
      <c r="N225" s="169" t="s">
        <v>455</v>
      </c>
      <c r="O225" s="169" t="s">
        <v>455</v>
      </c>
      <c r="P225" s="169" t="s">
        <v>455</v>
      </c>
      <c r="Q225" s="169" t="s">
        <v>455</v>
      </c>
      <c r="R225" s="169" t="s">
        <v>455</v>
      </c>
      <c r="S225" s="169" t="s">
        <v>455</v>
      </c>
      <c r="T225" s="173">
        <v>2500</v>
      </c>
      <c r="U225" s="169" t="s">
        <v>455</v>
      </c>
      <c r="V225" s="169" t="s">
        <v>455</v>
      </c>
      <c r="X225" s="64" t="s">
        <v>267</v>
      </c>
      <c r="Y225" s="169" t="s">
        <v>455</v>
      </c>
      <c r="Z225" s="169" t="s">
        <v>455</v>
      </c>
      <c r="AA225" s="169" t="s">
        <v>455</v>
      </c>
      <c r="AB225" s="169" t="s">
        <v>455</v>
      </c>
      <c r="AC225" s="169" t="s">
        <v>455</v>
      </c>
      <c r="AD225" s="169" t="s">
        <v>455</v>
      </c>
      <c r="AE225" s="169" t="s">
        <v>455</v>
      </c>
      <c r="AF225" s="169" t="s">
        <v>455</v>
      </c>
      <c r="AG225" s="169" t="s">
        <v>455</v>
      </c>
      <c r="AH225" s="399"/>
      <c r="AI225" s="169" t="s">
        <v>455</v>
      </c>
      <c r="AJ225" s="399"/>
      <c r="AK225" s="169" t="s">
        <v>455</v>
      </c>
      <c r="AL225" s="399"/>
      <c r="AM225" s="169" t="s">
        <v>455</v>
      </c>
      <c r="AN225" s="169" t="s">
        <v>455</v>
      </c>
      <c r="AO225" s="169" t="s">
        <v>455</v>
      </c>
      <c r="AP225" s="169" t="s">
        <v>455</v>
      </c>
      <c r="AQ225" s="170">
        <v>312.5</v>
      </c>
      <c r="AR225" s="169" t="s">
        <v>455</v>
      </c>
      <c r="AS225" s="399"/>
    </row>
    <row r="226" spans="1:135" x14ac:dyDescent="0.3">
      <c r="A226" s="64" t="s">
        <v>37</v>
      </c>
      <c r="B226" s="62">
        <v>1000</v>
      </c>
      <c r="C226" s="177">
        <v>1000</v>
      </c>
      <c r="D226" s="171" t="s">
        <v>455</v>
      </c>
      <c r="E226" s="177">
        <v>1000</v>
      </c>
      <c r="F226" s="171" t="s">
        <v>455</v>
      </c>
      <c r="G226" s="58">
        <v>1000</v>
      </c>
      <c r="H226" s="35">
        <v>1000</v>
      </c>
      <c r="I226" s="59">
        <v>2000</v>
      </c>
      <c r="J226" s="171" t="s">
        <v>455</v>
      </c>
      <c r="K226" s="274">
        <v>3000</v>
      </c>
      <c r="L226" s="178">
        <v>2000</v>
      </c>
      <c r="M226" s="178">
        <v>2000</v>
      </c>
      <c r="N226" s="171" t="s">
        <v>455</v>
      </c>
      <c r="O226" s="171" t="s">
        <v>455</v>
      </c>
      <c r="P226" s="171" t="s">
        <v>455</v>
      </c>
      <c r="Q226" s="185">
        <v>2000</v>
      </c>
      <c r="R226" s="173">
        <v>2000</v>
      </c>
      <c r="S226" s="169" t="s">
        <v>455</v>
      </c>
      <c r="T226" s="169" t="s">
        <v>455</v>
      </c>
      <c r="U226" s="169" t="s">
        <v>455</v>
      </c>
      <c r="V226" s="169" t="s">
        <v>455</v>
      </c>
      <c r="X226" s="64" t="s">
        <v>37</v>
      </c>
      <c r="Y226" s="62">
        <v>416.66666666666669</v>
      </c>
      <c r="Z226" s="177">
        <v>416.66666666666669</v>
      </c>
      <c r="AA226" s="171" t="s">
        <v>455</v>
      </c>
      <c r="AB226" s="177">
        <v>416.66666666666669</v>
      </c>
      <c r="AC226" s="171" t="s">
        <v>455</v>
      </c>
      <c r="AD226" s="58">
        <v>416.66666666666669</v>
      </c>
      <c r="AE226" s="35">
        <v>333.33333333333331</v>
      </c>
      <c r="AF226" s="59">
        <v>187.5</v>
      </c>
      <c r="AG226" s="171" t="s">
        <v>455</v>
      </c>
      <c r="AH226" s="399"/>
      <c r="AI226" s="178">
        <v>187.5</v>
      </c>
      <c r="AJ226" s="399"/>
      <c r="AK226" s="171" t="s">
        <v>455</v>
      </c>
      <c r="AL226" s="399"/>
      <c r="AM226" s="171" t="s">
        <v>455</v>
      </c>
      <c r="AN226" s="209">
        <v>437.5</v>
      </c>
      <c r="AO226" s="178">
        <v>343.75</v>
      </c>
      <c r="AP226" s="169" t="s">
        <v>455</v>
      </c>
      <c r="AQ226" s="169" t="s">
        <v>455</v>
      </c>
      <c r="AR226" s="169" t="s">
        <v>455</v>
      </c>
      <c r="AS226" s="399"/>
    </row>
    <row r="227" spans="1:135" ht="14.5" thickBot="1" x14ac:dyDescent="0.35">
      <c r="A227" s="326" t="s">
        <v>441</v>
      </c>
      <c r="B227" s="327" t="s">
        <v>455</v>
      </c>
      <c r="C227" s="327" t="s">
        <v>455</v>
      </c>
      <c r="D227" s="327" t="s">
        <v>455</v>
      </c>
      <c r="E227" s="327" t="s">
        <v>455</v>
      </c>
      <c r="F227" s="327" t="s">
        <v>455</v>
      </c>
      <c r="G227" s="328">
        <v>1625</v>
      </c>
      <c r="H227" s="329">
        <v>1500</v>
      </c>
      <c r="I227" s="77">
        <v>3000</v>
      </c>
      <c r="J227" s="77">
        <v>3500</v>
      </c>
      <c r="K227" s="77">
        <v>3000</v>
      </c>
      <c r="L227" s="77">
        <v>2500</v>
      </c>
      <c r="M227" s="77">
        <v>2500</v>
      </c>
      <c r="N227" s="77">
        <v>2500</v>
      </c>
      <c r="O227" s="192">
        <v>3000</v>
      </c>
      <c r="P227" s="192">
        <v>3000</v>
      </c>
      <c r="Q227" s="192">
        <v>3000</v>
      </c>
      <c r="R227" s="332">
        <v>3000</v>
      </c>
      <c r="S227" s="332">
        <v>3000</v>
      </c>
      <c r="T227" s="332">
        <v>3000</v>
      </c>
      <c r="U227" s="344">
        <v>3000</v>
      </c>
      <c r="V227" s="336" t="s">
        <v>455</v>
      </c>
      <c r="X227" s="326" t="s">
        <v>441</v>
      </c>
      <c r="Y227" s="327" t="s">
        <v>455</v>
      </c>
      <c r="Z227" s="327" t="s">
        <v>455</v>
      </c>
      <c r="AA227" s="327" t="s">
        <v>455</v>
      </c>
      <c r="AB227" s="327" t="s">
        <v>455</v>
      </c>
      <c r="AC227" s="327" t="s">
        <v>455</v>
      </c>
      <c r="AD227" s="328">
        <v>666.66666666666663</v>
      </c>
      <c r="AE227" s="329">
        <v>666.66666666666663</v>
      </c>
      <c r="AF227" s="77">
        <v>562.5</v>
      </c>
      <c r="AG227" s="77">
        <v>562.5</v>
      </c>
      <c r="AH227" s="399"/>
      <c r="AI227" s="70">
        <v>500</v>
      </c>
      <c r="AJ227" s="399"/>
      <c r="AK227" s="70">
        <v>562.5</v>
      </c>
      <c r="AL227" s="399"/>
      <c r="AM227" s="192">
        <v>500</v>
      </c>
      <c r="AN227" s="221">
        <v>625</v>
      </c>
      <c r="AO227" s="193">
        <v>625</v>
      </c>
      <c r="AP227" s="173">
        <v>625</v>
      </c>
      <c r="AQ227" s="173">
        <v>625</v>
      </c>
      <c r="AR227" s="170">
        <v>312.5</v>
      </c>
      <c r="AS227" s="399"/>
    </row>
    <row r="228" spans="1:135" ht="14.5" thickBot="1" x14ac:dyDescent="0.35">
      <c r="A228" s="301" t="s">
        <v>468</v>
      </c>
      <c r="B228" s="91">
        <v>1000</v>
      </c>
      <c r="C228" s="91">
        <v>1000</v>
      </c>
      <c r="D228" s="91">
        <v>1000</v>
      </c>
      <c r="E228" s="91">
        <v>1000</v>
      </c>
      <c r="F228" s="91">
        <v>1000</v>
      </c>
      <c r="G228" s="91">
        <v>1000</v>
      </c>
      <c r="H228" s="91">
        <v>1000</v>
      </c>
      <c r="I228" s="343">
        <v>2000</v>
      </c>
      <c r="J228" s="91">
        <v>2000</v>
      </c>
      <c r="K228" s="94">
        <v>2000</v>
      </c>
      <c r="L228" s="94">
        <v>2500</v>
      </c>
      <c r="M228" s="123">
        <v>2375</v>
      </c>
      <c r="N228" s="123">
        <v>2000</v>
      </c>
      <c r="O228" s="123">
        <v>2000</v>
      </c>
      <c r="P228" s="123">
        <v>2000</v>
      </c>
      <c r="Q228" s="123">
        <v>2000</v>
      </c>
      <c r="R228" s="123">
        <v>2500</v>
      </c>
      <c r="S228" s="123">
        <v>2000</v>
      </c>
      <c r="T228" s="123">
        <v>2000</v>
      </c>
      <c r="U228" s="123">
        <v>2000</v>
      </c>
      <c r="V228" s="123">
        <v>2000</v>
      </c>
      <c r="X228" s="301" t="s">
        <v>468</v>
      </c>
      <c r="Y228" s="91">
        <v>416.66666666666669</v>
      </c>
      <c r="Z228" s="91">
        <v>416.66666666666669</v>
      </c>
      <c r="AA228" s="91">
        <v>458.33333333333331</v>
      </c>
      <c r="AB228" s="91">
        <v>333.33333333333331</v>
      </c>
      <c r="AC228" s="91">
        <v>416.66666666666669</v>
      </c>
      <c r="AD228" s="91">
        <v>416.66666666666669</v>
      </c>
      <c r="AE228" s="91">
        <v>500</v>
      </c>
      <c r="AF228" s="91">
        <v>312.5</v>
      </c>
      <c r="AG228" s="91">
        <v>375</v>
      </c>
      <c r="AH228" s="400"/>
      <c r="AI228" s="94">
        <v>312.5</v>
      </c>
      <c r="AJ228" s="400"/>
      <c r="AK228" s="123">
        <v>312.5</v>
      </c>
      <c r="AL228" s="400"/>
      <c r="AM228" s="196">
        <v>312.5</v>
      </c>
      <c r="AN228" s="194">
        <v>312.5</v>
      </c>
      <c r="AO228" s="123">
        <v>312.5</v>
      </c>
      <c r="AP228" s="123">
        <v>312.5</v>
      </c>
      <c r="AQ228" s="123">
        <v>312.5</v>
      </c>
      <c r="AR228" s="123">
        <v>312.5</v>
      </c>
      <c r="AS228" s="400"/>
    </row>
    <row r="230" spans="1:135" ht="39" x14ac:dyDescent="0.3">
      <c r="A230" s="30" t="s">
        <v>447</v>
      </c>
      <c r="B230" s="30" t="s">
        <v>452</v>
      </c>
      <c r="C230" s="30" t="s">
        <v>453</v>
      </c>
      <c r="D230" s="30" t="s">
        <v>454</v>
      </c>
      <c r="E230" s="30" t="s">
        <v>465</v>
      </c>
      <c r="F230" s="30" t="s">
        <v>466</v>
      </c>
      <c r="G230" s="67" t="s">
        <v>467</v>
      </c>
      <c r="H230" s="78" t="s">
        <v>511</v>
      </c>
      <c r="I230" s="78" t="s">
        <v>512</v>
      </c>
      <c r="J230" s="107" t="s">
        <v>838</v>
      </c>
      <c r="K230" s="78" t="s">
        <v>912</v>
      </c>
      <c r="L230" s="107" t="s">
        <v>953</v>
      </c>
      <c r="M230" s="78" t="s">
        <v>987</v>
      </c>
      <c r="N230" s="107" t="s">
        <v>988</v>
      </c>
      <c r="O230" s="78" t="s">
        <v>1002</v>
      </c>
      <c r="P230" s="217" t="s">
        <v>995</v>
      </c>
      <c r="Q230" s="78" t="s">
        <v>990</v>
      </c>
      <c r="R230" s="78" t="s">
        <v>991</v>
      </c>
      <c r="S230" s="78" t="s">
        <v>992</v>
      </c>
      <c r="T230" s="33" t="s">
        <v>996</v>
      </c>
      <c r="U230" s="78" t="s">
        <v>994</v>
      </c>
      <c r="V230" s="107" t="s">
        <v>1497</v>
      </c>
      <c r="X230" s="30" t="s">
        <v>447</v>
      </c>
      <c r="Y230" s="30" t="s">
        <v>452</v>
      </c>
      <c r="Z230" s="30" t="s">
        <v>453</v>
      </c>
      <c r="AA230" s="30" t="s">
        <v>454</v>
      </c>
      <c r="AB230" s="30" t="s">
        <v>465</v>
      </c>
      <c r="AC230" s="30" t="s">
        <v>466</v>
      </c>
      <c r="AD230" s="67" t="s">
        <v>467</v>
      </c>
      <c r="AE230" s="78" t="s">
        <v>511</v>
      </c>
      <c r="AF230" s="78" t="s">
        <v>512</v>
      </c>
      <c r="AG230" s="107" t="s">
        <v>838</v>
      </c>
      <c r="AH230" s="78" t="s">
        <v>913</v>
      </c>
      <c r="AI230" s="107" t="s">
        <v>953</v>
      </c>
      <c r="AJ230" s="78" t="s">
        <v>997</v>
      </c>
      <c r="AK230" s="107" t="s">
        <v>998</v>
      </c>
      <c r="AL230" s="217" t="s">
        <v>995</v>
      </c>
      <c r="AM230" s="78" t="s">
        <v>1000</v>
      </c>
      <c r="AN230" s="78" t="s">
        <v>991</v>
      </c>
      <c r="AO230" s="78" t="s">
        <v>992</v>
      </c>
      <c r="AP230" s="78" t="s">
        <v>996</v>
      </c>
      <c r="AQ230" s="78" t="s">
        <v>994</v>
      </c>
      <c r="AR230" s="107" t="s">
        <v>1497</v>
      </c>
    </row>
    <row r="231" spans="1:135" x14ac:dyDescent="0.3">
      <c r="A231" s="1" t="s">
        <v>205</v>
      </c>
      <c r="B231" s="198"/>
      <c r="C231" s="198"/>
      <c r="D231" s="198"/>
      <c r="E231" s="198"/>
      <c r="F231" s="198"/>
      <c r="G231" s="199" t="s">
        <v>507</v>
      </c>
      <c r="H231" s="199" t="s">
        <v>507</v>
      </c>
      <c r="I231" s="199">
        <v>0</v>
      </c>
      <c r="J231" s="199">
        <v>0</v>
      </c>
      <c r="K231" s="199">
        <v>0</v>
      </c>
      <c r="L231" s="199">
        <v>0</v>
      </c>
      <c r="M231" s="199">
        <v>0</v>
      </c>
      <c r="N231" s="199">
        <v>0</v>
      </c>
      <c r="O231" s="199">
        <v>0</v>
      </c>
      <c r="P231" s="199">
        <v>0</v>
      </c>
      <c r="Q231" s="199">
        <v>0</v>
      </c>
      <c r="R231" s="199">
        <v>0</v>
      </c>
      <c r="S231" s="199">
        <v>0</v>
      </c>
      <c r="T231" s="199">
        <v>0</v>
      </c>
      <c r="U231" s="199">
        <v>0</v>
      </c>
      <c r="V231" s="307">
        <f>(V201/U201)-1</f>
        <v>0</v>
      </c>
      <c r="X231" s="348" t="s">
        <v>205</v>
      </c>
      <c r="Y231" s="198"/>
      <c r="Z231" s="198"/>
      <c r="AA231" s="198"/>
      <c r="AB231" s="198"/>
      <c r="AC231" s="198"/>
      <c r="AD231" s="199" t="s">
        <v>507</v>
      </c>
      <c r="AE231" s="199" t="s">
        <v>507</v>
      </c>
      <c r="AF231" s="199">
        <v>0.19999999999999996</v>
      </c>
      <c r="AG231" s="398" t="s">
        <v>840</v>
      </c>
      <c r="AH231" s="199">
        <v>-0.16666666666666663</v>
      </c>
      <c r="AI231" s="398" t="s">
        <v>840</v>
      </c>
      <c r="AJ231" s="199">
        <v>0.19999999999999996</v>
      </c>
      <c r="AK231" s="398" t="s">
        <v>840</v>
      </c>
      <c r="AL231" s="199">
        <v>-0.16666666666666663</v>
      </c>
      <c r="AM231" s="199">
        <v>0</v>
      </c>
      <c r="AN231" s="199">
        <v>0</v>
      </c>
      <c r="AO231" s="199">
        <v>0</v>
      </c>
      <c r="AP231" s="199">
        <v>0.10000000000000009</v>
      </c>
      <c r="AQ231" s="199">
        <v>9.0909090909090828E-2</v>
      </c>
      <c r="AR231" s="395" t="s">
        <v>840</v>
      </c>
    </row>
    <row r="232" spans="1:135" x14ac:dyDescent="0.3">
      <c r="A232" s="1" t="s">
        <v>72</v>
      </c>
      <c r="B232" s="199">
        <v>0</v>
      </c>
      <c r="C232" s="199">
        <v>-0.1428571428571429</v>
      </c>
      <c r="D232" s="199">
        <v>-8.333333333333337E-2</v>
      </c>
      <c r="E232" s="199">
        <v>0.27272727272727271</v>
      </c>
      <c r="F232" s="199" t="s">
        <v>507</v>
      </c>
      <c r="G232" s="199" t="s">
        <v>507</v>
      </c>
      <c r="H232" s="199">
        <v>0</v>
      </c>
      <c r="I232" s="199">
        <v>0.33333333333333326</v>
      </c>
      <c r="J232" s="199">
        <v>-0.125</v>
      </c>
      <c r="K232" s="199">
        <v>0.14285714285714279</v>
      </c>
      <c r="L232" s="199" t="s">
        <v>507</v>
      </c>
      <c r="M232" s="199" t="s">
        <v>507</v>
      </c>
      <c r="N232" s="199">
        <v>-0.25</v>
      </c>
      <c r="O232" s="199" t="s">
        <v>507</v>
      </c>
      <c r="P232" s="199" t="s">
        <v>507</v>
      </c>
      <c r="Q232" s="199" t="s">
        <v>507</v>
      </c>
      <c r="R232" s="199">
        <v>0.66666666666666674</v>
      </c>
      <c r="S232" s="199">
        <v>-0.4</v>
      </c>
      <c r="T232" s="199">
        <v>0</v>
      </c>
      <c r="U232" s="199">
        <v>0</v>
      </c>
      <c r="V232" s="307">
        <f>(V202/U202)-1</f>
        <v>0.33333333333333326</v>
      </c>
      <c r="X232" s="309" t="s">
        <v>72</v>
      </c>
      <c r="Y232" s="199">
        <v>-9.0909090909090828E-2</v>
      </c>
      <c r="Z232" s="199">
        <v>0.19999999999999996</v>
      </c>
      <c r="AA232" s="199">
        <v>-0.33333333333333404</v>
      </c>
      <c r="AB232" s="199">
        <v>0.37500000000000133</v>
      </c>
      <c r="AC232" s="199" t="s">
        <v>507</v>
      </c>
      <c r="AD232" s="199" t="s">
        <v>507</v>
      </c>
      <c r="AE232" s="199">
        <v>7.1581654522074656E-2</v>
      </c>
      <c r="AF232" s="199">
        <v>0</v>
      </c>
      <c r="AG232" s="399"/>
      <c r="AH232" s="199">
        <v>0</v>
      </c>
      <c r="AI232" s="399"/>
      <c r="AJ232" s="199">
        <v>0.19999999999999996</v>
      </c>
      <c r="AK232" s="399"/>
      <c r="AL232" s="199" t="s">
        <v>507</v>
      </c>
      <c r="AM232" s="199" t="s">
        <v>507</v>
      </c>
      <c r="AN232" s="199">
        <v>-0.16666666666666663</v>
      </c>
      <c r="AO232" s="199">
        <v>0</v>
      </c>
      <c r="AP232" s="199">
        <v>0.19999999999999996</v>
      </c>
      <c r="AQ232" s="199">
        <v>0</v>
      </c>
      <c r="AR232" s="396"/>
    </row>
    <row r="233" spans="1:135" x14ac:dyDescent="0.3">
      <c r="A233" s="3" t="s">
        <v>0</v>
      </c>
      <c r="B233" s="199">
        <v>0</v>
      </c>
      <c r="C233" s="201" t="s">
        <v>507</v>
      </c>
      <c r="D233" s="201" t="s">
        <v>507</v>
      </c>
      <c r="E233" s="199">
        <v>0</v>
      </c>
      <c r="F233" s="199">
        <v>0</v>
      </c>
      <c r="G233" s="199">
        <v>-0.19999999999999996</v>
      </c>
      <c r="H233" s="199">
        <v>0</v>
      </c>
      <c r="I233" s="199">
        <v>0</v>
      </c>
      <c r="J233" s="199">
        <v>0</v>
      </c>
      <c r="K233" s="199">
        <v>0.25</v>
      </c>
      <c r="L233" s="199">
        <v>0</v>
      </c>
      <c r="M233" s="199">
        <v>-9.9999999999999978E-2</v>
      </c>
      <c r="N233" s="199">
        <v>0.11111111111111116</v>
      </c>
      <c r="O233" s="199">
        <v>-0.19999999999999996</v>
      </c>
      <c r="P233" s="199">
        <v>-0.11111111111111116</v>
      </c>
      <c r="Q233" s="199">
        <v>0.25</v>
      </c>
      <c r="R233" s="199">
        <v>0</v>
      </c>
      <c r="S233" s="199">
        <v>-0.19999999999999996</v>
      </c>
      <c r="T233" s="199">
        <v>0.25</v>
      </c>
      <c r="U233" s="199">
        <v>-0.19999999999999996</v>
      </c>
      <c r="V233" s="307"/>
      <c r="X233" s="310" t="s">
        <v>0</v>
      </c>
      <c r="Y233" s="199">
        <v>0.25</v>
      </c>
      <c r="Z233" s="201" t="s">
        <v>507</v>
      </c>
      <c r="AA233" s="201" t="s">
        <v>507</v>
      </c>
      <c r="AB233" s="199">
        <v>0.75000000000000022</v>
      </c>
      <c r="AC233" s="199">
        <v>-0.2857142857142857</v>
      </c>
      <c r="AD233" s="199">
        <v>0.29999999999999982</v>
      </c>
      <c r="AE233" s="199">
        <v>-0.23076923076923073</v>
      </c>
      <c r="AF233" s="199">
        <v>0.30000000000000004</v>
      </c>
      <c r="AG233" s="399"/>
      <c r="AH233" s="199">
        <v>1.1538461538461537</v>
      </c>
      <c r="AI233" s="399"/>
      <c r="AJ233" s="199">
        <v>-0.5714285714285714</v>
      </c>
      <c r="AK233" s="399"/>
      <c r="AL233" s="199">
        <v>0</v>
      </c>
      <c r="AM233" s="199">
        <v>-0.16666666666666663</v>
      </c>
      <c r="AN233" s="199">
        <v>0</v>
      </c>
      <c r="AO233" s="199">
        <v>0</v>
      </c>
      <c r="AP233" s="199">
        <v>0.19999999999999996</v>
      </c>
      <c r="AQ233" s="199">
        <v>-0.16666666666666663</v>
      </c>
      <c r="AR233" s="396"/>
    </row>
    <row r="234" spans="1:135" x14ac:dyDescent="0.3">
      <c r="A234" s="3" t="s">
        <v>79</v>
      </c>
      <c r="B234" s="199" t="s">
        <v>507</v>
      </c>
      <c r="C234" s="201" t="s">
        <v>507</v>
      </c>
      <c r="D234" s="201" t="s">
        <v>507</v>
      </c>
      <c r="E234" s="199" t="s">
        <v>507</v>
      </c>
      <c r="F234" s="199">
        <v>-0.18181818181818177</v>
      </c>
      <c r="G234" s="199">
        <v>0.11111111111111116</v>
      </c>
      <c r="H234" s="199" t="s">
        <v>507</v>
      </c>
      <c r="I234" s="199" t="s">
        <v>507</v>
      </c>
      <c r="J234" s="199" t="s">
        <v>507</v>
      </c>
      <c r="K234" s="199" t="s">
        <v>507</v>
      </c>
      <c r="L234" s="199">
        <v>-0.125</v>
      </c>
      <c r="M234" s="199">
        <v>0.14285714285714279</v>
      </c>
      <c r="N234" s="199">
        <v>0</v>
      </c>
      <c r="O234" s="199">
        <v>-0.125</v>
      </c>
      <c r="P234" s="199">
        <v>-0.125</v>
      </c>
      <c r="Q234" s="199">
        <v>0.14285714285714279</v>
      </c>
      <c r="R234" s="199">
        <v>0</v>
      </c>
      <c r="S234" s="199">
        <v>0</v>
      </c>
      <c r="T234" s="199">
        <v>-0.25</v>
      </c>
      <c r="U234" s="199">
        <v>0</v>
      </c>
      <c r="V234" s="307"/>
      <c r="X234" s="310" t="s">
        <v>79</v>
      </c>
      <c r="Y234" s="199" t="s">
        <v>507</v>
      </c>
      <c r="Z234" s="201" t="s">
        <v>507</v>
      </c>
      <c r="AA234" s="201" t="s">
        <v>507</v>
      </c>
      <c r="AB234" s="199" t="s">
        <v>507</v>
      </c>
      <c r="AC234" s="199">
        <v>0</v>
      </c>
      <c r="AD234" s="199">
        <v>0</v>
      </c>
      <c r="AE234" s="199" t="s">
        <v>507</v>
      </c>
      <c r="AF234" s="199" t="s">
        <v>507</v>
      </c>
      <c r="AG234" s="399"/>
      <c r="AH234" s="199" t="s">
        <v>507</v>
      </c>
      <c r="AI234" s="399"/>
      <c r="AJ234" s="199">
        <v>5.5749999999999966E-2</v>
      </c>
      <c r="AK234" s="399"/>
      <c r="AL234" s="199">
        <v>-5.2806062041202972E-2</v>
      </c>
      <c r="AM234" s="199">
        <v>0.25</v>
      </c>
      <c r="AN234" s="199">
        <v>0</v>
      </c>
      <c r="AO234" s="199">
        <v>0</v>
      </c>
      <c r="AP234" s="199">
        <v>0</v>
      </c>
      <c r="AQ234" s="199">
        <v>-0.4</v>
      </c>
      <c r="AR234" s="396"/>
    </row>
    <row r="235" spans="1:135" x14ac:dyDescent="0.3">
      <c r="A235" s="1" t="s">
        <v>818</v>
      </c>
      <c r="B235" s="199"/>
      <c r="C235" s="201"/>
      <c r="D235" s="201"/>
      <c r="E235" s="199"/>
      <c r="F235" s="199"/>
      <c r="G235" s="199"/>
      <c r="H235" s="199"/>
      <c r="I235" s="199"/>
      <c r="J235" s="199"/>
      <c r="K235" s="199"/>
      <c r="L235" s="199"/>
      <c r="M235" s="199"/>
      <c r="N235" s="199"/>
      <c r="O235" s="199" t="s">
        <v>507</v>
      </c>
      <c r="P235" s="199" t="s">
        <v>507</v>
      </c>
      <c r="Q235" s="199" t="s">
        <v>507</v>
      </c>
      <c r="R235" s="199" t="s">
        <v>507</v>
      </c>
      <c r="S235" s="199" t="s">
        <v>507</v>
      </c>
      <c r="T235" s="199" t="s">
        <v>507</v>
      </c>
      <c r="U235" s="199" t="s">
        <v>507</v>
      </c>
      <c r="V235" s="307"/>
      <c r="X235" s="309" t="s">
        <v>818</v>
      </c>
      <c r="Y235" s="199"/>
      <c r="Z235" s="201"/>
      <c r="AA235" s="201"/>
      <c r="AB235" s="199"/>
      <c r="AC235" s="199"/>
      <c r="AD235" s="199"/>
      <c r="AE235" s="199"/>
      <c r="AF235" s="199"/>
      <c r="AG235" s="399"/>
      <c r="AH235" s="199"/>
      <c r="AI235" s="399"/>
      <c r="AJ235" s="199"/>
      <c r="AK235" s="399"/>
      <c r="AL235" s="199" t="s">
        <v>507</v>
      </c>
      <c r="AM235" s="199" t="s">
        <v>507</v>
      </c>
      <c r="AN235" s="199" t="s">
        <v>507</v>
      </c>
      <c r="AO235" s="199" t="s">
        <v>507</v>
      </c>
      <c r="AP235" s="199" t="s">
        <v>507</v>
      </c>
      <c r="AQ235" s="199" t="s">
        <v>507</v>
      </c>
      <c r="AR235" s="396"/>
    </row>
    <row r="236" spans="1:135" x14ac:dyDescent="0.3">
      <c r="A236" s="3" t="s">
        <v>164</v>
      </c>
      <c r="B236" s="199"/>
      <c r="C236" s="201"/>
      <c r="D236" s="201"/>
      <c r="E236" s="199"/>
      <c r="F236" s="199"/>
      <c r="G236" s="199"/>
      <c r="H236" s="199"/>
      <c r="I236" s="199"/>
      <c r="J236" s="199"/>
      <c r="K236" s="199"/>
      <c r="L236" s="199"/>
      <c r="M236" s="199" t="s">
        <v>507</v>
      </c>
      <c r="N236" s="199" t="s">
        <v>507</v>
      </c>
      <c r="O236" s="199" t="s">
        <v>507</v>
      </c>
      <c r="P236" s="199" t="s">
        <v>507</v>
      </c>
      <c r="Q236" s="199" t="s">
        <v>507</v>
      </c>
      <c r="R236" s="199" t="s">
        <v>507</v>
      </c>
      <c r="S236" s="199" t="s">
        <v>507</v>
      </c>
      <c r="T236" s="199">
        <v>0</v>
      </c>
      <c r="U236" s="199">
        <v>0</v>
      </c>
      <c r="V236" s="307"/>
      <c r="X236" s="310" t="s">
        <v>164</v>
      </c>
      <c r="Y236" s="199"/>
      <c r="Z236" s="201"/>
      <c r="AA236" s="201"/>
      <c r="AB236" s="199"/>
      <c r="AC236" s="199"/>
      <c r="AD236" s="199"/>
      <c r="AE236" s="199"/>
      <c r="AF236" s="199"/>
      <c r="AG236" s="399"/>
      <c r="AH236" s="199"/>
      <c r="AI236" s="399"/>
      <c r="AJ236" s="199" t="s">
        <v>507</v>
      </c>
      <c r="AK236" s="399"/>
      <c r="AL236" s="199" t="s">
        <v>507</v>
      </c>
      <c r="AM236" s="199" t="s">
        <v>507</v>
      </c>
      <c r="AN236" s="199" t="s">
        <v>507</v>
      </c>
      <c r="AO236" s="199" t="s">
        <v>507</v>
      </c>
      <c r="AP236" s="199">
        <v>0.625</v>
      </c>
      <c r="AQ236" s="199">
        <v>-0.38461538461538458</v>
      </c>
      <c r="AR236" s="396"/>
    </row>
    <row r="237" spans="1:135" x14ac:dyDescent="0.3">
      <c r="A237" s="1" t="s">
        <v>153</v>
      </c>
      <c r="B237" s="199"/>
      <c r="C237" s="201"/>
      <c r="D237" s="201"/>
      <c r="E237" s="199"/>
      <c r="F237" s="199"/>
      <c r="G237" s="199"/>
      <c r="H237" s="199"/>
      <c r="I237" s="199"/>
      <c r="J237" s="199"/>
      <c r="K237" s="199" t="s">
        <v>507</v>
      </c>
      <c r="L237" s="199" t="s">
        <v>507</v>
      </c>
      <c r="M237" s="199" t="s">
        <v>507</v>
      </c>
      <c r="N237" s="199" t="s">
        <v>507</v>
      </c>
      <c r="O237" s="199" t="s">
        <v>507</v>
      </c>
      <c r="P237" s="199">
        <v>0</v>
      </c>
      <c r="Q237" s="199">
        <v>-0.25</v>
      </c>
      <c r="R237" s="199" t="s">
        <v>507</v>
      </c>
      <c r="S237" s="199" t="s">
        <v>507</v>
      </c>
      <c r="T237" s="199" t="s">
        <v>507</v>
      </c>
      <c r="U237" s="199">
        <v>0</v>
      </c>
      <c r="V237" s="307"/>
      <c r="X237" s="309" t="s">
        <v>153</v>
      </c>
      <c r="Y237" s="199"/>
      <c r="Z237" s="201"/>
      <c r="AA237" s="201"/>
      <c r="AB237" s="199"/>
      <c r="AC237" s="199"/>
      <c r="AD237" s="199"/>
      <c r="AE237" s="199"/>
      <c r="AF237" s="199"/>
      <c r="AG237" s="399"/>
      <c r="AH237" s="199" t="s">
        <v>507</v>
      </c>
      <c r="AI237" s="399"/>
      <c r="AJ237" s="199">
        <v>0.4285714285714286</v>
      </c>
      <c r="AK237" s="399"/>
      <c r="AL237" s="199">
        <v>-0.4</v>
      </c>
      <c r="AM237" s="199">
        <v>0</v>
      </c>
      <c r="AN237" s="199" t="s">
        <v>507</v>
      </c>
      <c r="AO237" s="199" t="s">
        <v>507</v>
      </c>
      <c r="AP237" s="199" t="s">
        <v>507</v>
      </c>
      <c r="AQ237" s="199">
        <v>0</v>
      </c>
      <c r="AR237" s="396"/>
    </row>
    <row r="238" spans="1:135" x14ac:dyDescent="0.3">
      <c r="A238" s="3" t="s">
        <v>201</v>
      </c>
      <c r="B238" s="199"/>
      <c r="C238" s="201"/>
      <c r="D238" s="201"/>
      <c r="E238" s="199"/>
      <c r="F238" s="199"/>
      <c r="G238" s="199"/>
      <c r="H238" s="199"/>
      <c r="I238" s="199"/>
      <c r="J238" s="199"/>
      <c r="K238" s="199"/>
      <c r="L238" s="199"/>
      <c r="M238" s="199"/>
      <c r="N238" s="199"/>
      <c r="O238" s="199"/>
      <c r="P238" s="199"/>
      <c r="Q238" s="199"/>
      <c r="R238" s="199"/>
      <c r="S238" s="199"/>
      <c r="U238" s="199" t="s">
        <v>507</v>
      </c>
      <c r="V238" s="307"/>
      <c r="X238" s="310" t="s">
        <v>201</v>
      </c>
      <c r="Y238" s="199"/>
      <c r="Z238" s="201"/>
      <c r="AA238" s="201"/>
      <c r="AB238" s="199"/>
      <c r="AC238" s="199"/>
      <c r="AD238" s="199"/>
      <c r="AE238" s="199"/>
      <c r="AF238" s="199"/>
      <c r="AG238" s="399"/>
      <c r="AH238" s="199"/>
      <c r="AI238" s="399"/>
      <c r="AJ238" s="199"/>
      <c r="AK238" s="399"/>
      <c r="AL238" s="199"/>
      <c r="AM238" s="199"/>
      <c r="AN238" s="199"/>
      <c r="AO238" s="199"/>
      <c r="AP238" s="199"/>
      <c r="AQ238" s="199" t="s">
        <v>507</v>
      </c>
      <c r="AR238" s="396"/>
      <c r="AU238" s="3"/>
      <c r="AV238" s="199"/>
      <c r="AW238" s="201"/>
      <c r="AX238" s="201"/>
      <c r="AY238" s="199"/>
      <c r="AZ238" s="199"/>
      <c r="BA238" s="199"/>
      <c r="BB238" s="199"/>
      <c r="BC238" s="199"/>
      <c r="BE238" s="199"/>
      <c r="BG238" s="199"/>
      <c r="BI238" s="199"/>
      <c r="BJ238" s="199"/>
      <c r="BK238" s="199"/>
      <c r="BL238" s="199"/>
      <c r="BM238" s="199"/>
      <c r="BR238" s="3"/>
      <c r="BS238" s="199"/>
      <c r="BT238" s="201"/>
      <c r="BU238" s="201"/>
      <c r="BV238" s="199"/>
      <c r="BW238" s="199"/>
      <c r="BX238" s="199"/>
      <c r="BY238" s="199"/>
      <c r="BZ238" s="199"/>
      <c r="CB238" s="199"/>
      <c r="CD238" s="199"/>
      <c r="CF238" s="199"/>
      <c r="CG238" s="199"/>
      <c r="CH238" s="199"/>
      <c r="CI238" s="199"/>
      <c r="CJ238" s="199"/>
      <c r="CO238" s="3"/>
      <c r="CP238" s="199"/>
      <c r="CQ238" s="201"/>
      <c r="CR238" s="201"/>
      <c r="CS238" s="199"/>
      <c r="CT238" s="199"/>
      <c r="CU238" s="199"/>
      <c r="CV238" s="199"/>
      <c r="CW238" s="199"/>
      <c r="CY238" s="199"/>
      <c r="DA238" s="199"/>
      <c r="DC238" s="199"/>
      <c r="DD238" s="199"/>
      <c r="DE238" s="199"/>
      <c r="DF238" s="199"/>
      <c r="DG238" s="199"/>
      <c r="DL238" s="3"/>
      <c r="DM238" s="199"/>
      <c r="DN238" s="201"/>
      <c r="DO238" s="201"/>
      <c r="DP238" s="199"/>
      <c r="DQ238" s="199"/>
      <c r="DR238" s="199"/>
      <c r="DS238" s="199"/>
      <c r="DT238" s="199"/>
      <c r="DU238" s="199"/>
      <c r="DW238" s="199"/>
      <c r="DY238" s="199"/>
      <c r="EA238" s="199"/>
      <c r="EB238" s="199"/>
      <c r="EC238" s="199"/>
      <c r="ED238" s="199"/>
      <c r="EE238" s="199"/>
    </row>
    <row r="239" spans="1:135" x14ac:dyDescent="0.3">
      <c r="A239" s="1" t="s">
        <v>80</v>
      </c>
      <c r="B239" s="199">
        <v>0</v>
      </c>
      <c r="C239" s="199">
        <v>0</v>
      </c>
      <c r="D239" s="199">
        <v>-0.5</v>
      </c>
      <c r="E239" s="199">
        <v>1</v>
      </c>
      <c r="F239" s="199">
        <v>0</v>
      </c>
      <c r="G239" s="199" t="s">
        <v>507</v>
      </c>
      <c r="H239" s="199" t="s">
        <v>507</v>
      </c>
      <c r="I239" s="199" t="s">
        <v>507</v>
      </c>
      <c r="J239" s="199">
        <v>0.25</v>
      </c>
      <c r="K239" s="199">
        <v>0</v>
      </c>
      <c r="L239" s="199">
        <v>0.39999999999999991</v>
      </c>
      <c r="M239" s="199" t="s">
        <v>507</v>
      </c>
      <c r="N239" s="199" t="s">
        <v>507</v>
      </c>
      <c r="O239" s="199" t="s">
        <v>507</v>
      </c>
      <c r="P239" s="199" t="s">
        <v>507</v>
      </c>
      <c r="Q239" s="199" t="s">
        <v>507</v>
      </c>
      <c r="R239" s="199">
        <v>0</v>
      </c>
      <c r="S239" s="199">
        <v>0</v>
      </c>
      <c r="T239" s="199">
        <v>0</v>
      </c>
      <c r="U239" s="199">
        <v>0</v>
      </c>
      <c r="V239" s="307">
        <f>(V209/U209)-1</f>
        <v>0</v>
      </c>
      <c r="X239" s="309" t="s">
        <v>80</v>
      </c>
      <c r="Y239" s="199">
        <v>-0.20000000000000007</v>
      </c>
      <c r="Z239" s="199">
        <v>0.75000000000000022</v>
      </c>
      <c r="AA239" s="199">
        <v>-0.35714285714285721</v>
      </c>
      <c r="AB239" s="199">
        <v>0.2222222222222221</v>
      </c>
      <c r="AC239" s="199">
        <v>0.27272727272727293</v>
      </c>
      <c r="AD239" s="199" t="s">
        <v>507</v>
      </c>
      <c r="AE239" s="199" t="s">
        <v>507</v>
      </c>
      <c r="AF239" s="199" t="s">
        <v>507</v>
      </c>
      <c r="AG239" s="399"/>
      <c r="AH239" s="199">
        <v>0.25</v>
      </c>
      <c r="AI239" s="399"/>
      <c r="AJ239" s="199" t="s">
        <v>507</v>
      </c>
      <c r="AK239" s="399"/>
      <c r="AL239" s="199" t="s">
        <v>507</v>
      </c>
      <c r="AM239" s="199" t="s">
        <v>507</v>
      </c>
      <c r="AN239" s="199">
        <v>0</v>
      </c>
      <c r="AO239" s="199">
        <v>0</v>
      </c>
      <c r="AP239" s="199">
        <v>0</v>
      </c>
      <c r="AQ239" s="199">
        <v>0</v>
      </c>
      <c r="AR239" s="396"/>
    </row>
    <row r="240" spans="1:135" x14ac:dyDescent="0.3">
      <c r="A240" s="1" t="s">
        <v>71</v>
      </c>
      <c r="B240" s="199">
        <v>-0.25</v>
      </c>
      <c r="C240" s="199">
        <v>0.33333333333333326</v>
      </c>
      <c r="D240" s="199">
        <v>-0.25</v>
      </c>
      <c r="E240" s="199">
        <v>0</v>
      </c>
      <c r="F240" s="199" t="s">
        <v>507</v>
      </c>
      <c r="G240" s="199" t="s">
        <v>507</v>
      </c>
      <c r="H240" s="199">
        <v>0.33333333333333326</v>
      </c>
      <c r="I240" s="199" t="s">
        <v>507</v>
      </c>
      <c r="J240" s="199" t="s">
        <v>507</v>
      </c>
      <c r="K240" s="199">
        <v>0.25</v>
      </c>
      <c r="L240" s="199">
        <v>-0.19999999999999996</v>
      </c>
      <c r="M240" s="199">
        <v>0</v>
      </c>
      <c r="N240" s="199">
        <v>0</v>
      </c>
      <c r="O240" s="199">
        <v>0</v>
      </c>
      <c r="P240" s="199">
        <v>0</v>
      </c>
      <c r="Q240" s="199">
        <v>-0.5</v>
      </c>
      <c r="R240" s="199" t="s">
        <v>507</v>
      </c>
      <c r="S240" s="199" t="s">
        <v>507</v>
      </c>
      <c r="T240" s="199" t="s">
        <v>507</v>
      </c>
      <c r="U240" s="199" t="s">
        <v>507</v>
      </c>
      <c r="V240" s="307"/>
      <c r="X240" s="309" t="s">
        <v>71</v>
      </c>
      <c r="Y240" s="199">
        <v>0</v>
      </c>
      <c r="Z240" s="199">
        <v>0</v>
      </c>
      <c r="AA240" s="199">
        <v>0</v>
      </c>
      <c r="AB240" s="199">
        <v>0</v>
      </c>
      <c r="AC240" s="199" t="s">
        <v>507</v>
      </c>
      <c r="AD240" s="199" t="s">
        <v>507</v>
      </c>
      <c r="AE240" s="199">
        <v>-0.33333333333333337</v>
      </c>
      <c r="AF240" s="199" t="s">
        <v>507</v>
      </c>
      <c r="AG240" s="399"/>
      <c r="AH240" s="199" t="s">
        <v>507</v>
      </c>
      <c r="AI240" s="399"/>
      <c r="AJ240" s="199">
        <v>0</v>
      </c>
      <c r="AK240" s="399"/>
      <c r="AL240" s="199">
        <v>0.25</v>
      </c>
      <c r="AM240" s="199">
        <v>-0.19999999999999996</v>
      </c>
      <c r="AN240" s="199" t="s">
        <v>507</v>
      </c>
      <c r="AO240" s="199" t="s">
        <v>507</v>
      </c>
      <c r="AP240" s="199" t="s">
        <v>507</v>
      </c>
      <c r="AQ240" s="199" t="s">
        <v>507</v>
      </c>
      <c r="AR240" s="396"/>
    </row>
    <row r="241" spans="1:44" x14ac:dyDescent="0.3">
      <c r="A241" s="3" t="s">
        <v>82</v>
      </c>
      <c r="B241" s="199" t="s">
        <v>507</v>
      </c>
      <c r="C241" s="199" t="s">
        <v>507</v>
      </c>
      <c r="D241" s="199" t="s">
        <v>507</v>
      </c>
      <c r="E241" s="199" t="s">
        <v>507</v>
      </c>
      <c r="F241" s="199" t="s">
        <v>507</v>
      </c>
      <c r="G241" s="199" t="s">
        <v>507</v>
      </c>
      <c r="H241" s="199" t="s">
        <v>507</v>
      </c>
      <c r="I241" s="199">
        <v>0.14285714285714279</v>
      </c>
      <c r="J241" s="199">
        <v>0</v>
      </c>
      <c r="K241" s="199">
        <v>0</v>
      </c>
      <c r="L241" s="199">
        <v>0</v>
      </c>
      <c r="M241" s="199">
        <v>0</v>
      </c>
      <c r="N241" s="199" t="s">
        <v>507</v>
      </c>
      <c r="O241" s="199" t="s">
        <v>507</v>
      </c>
      <c r="P241" s="199">
        <v>0.25</v>
      </c>
      <c r="Q241" s="199">
        <v>0</v>
      </c>
      <c r="R241" s="199">
        <v>0</v>
      </c>
      <c r="S241" s="199" t="s">
        <v>507</v>
      </c>
      <c r="T241" s="199" t="s">
        <v>507</v>
      </c>
      <c r="U241" s="199">
        <v>0</v>
      </c>
      <c r="V241" s="307"/>
      <c r="X241" s="310" t="s">
        <v>82</v>
      </c>
      <c r="Y241" s="199" t="s">
        <v>507</v>
      </c>
      <c r="Z241" s="199" t="s">
        <v>507</v>
      </c>
      <c r="AA241" s="199" t="s">
        <v>507</v>
      </c>
      <c r="AB241" s="199" t="s">
        <v>507</v>
      </c>
      <c r="AC241" s="199" t="s">
        <v>507</v>
      </c>
      <c r="AD241" s="199" t="s">
        <v>507</v>
      </c>
      <c r="AE241" s="199" t="s">
        <v>507</v>
      </c>
      <c r="AF241" s="199">
        <v>0.125</v>
      </c>
      <c r="AG241" s="399"/>
      <c r="AH241" s="199">
        <v>0.11111111111111116</v>
      </c>
      <c r="AI241" s="399"/>
      <c r="AJ241" s="199">
        <v>0</v>
      </c>
      <c r="AK241" s="399"/>
      <c r="AL241" s="199">
        <v>-0.19999999999999996</v>
      </c>
      <c r="AM241" s="199">
        <v>0.25</v>
      </c>
      <c r="AN241" s="199">
        <v>0</v>
      </c>
      <c r="AO241" s="199" t="s">
        <v>507</v>
      </c>
      <c r="AP241" s="199" t="s">
        <v>507</v>
      </c>
      <c r="AQ241" s="199">
        <v>0</v>
      </c>
      <c r="AR241" s="396"/>
    </row>
    <row r="242" spans="1:44" x14ac:dyDescent="0.3">
      <c r="A242" s="1" t="s">
        <v>73</v>
      </c>
      <c r="B242" s="199">
        <v>0</v>
      </c>
      <c r="C242" s="199" t="s">
        <v>507</v>
      </c>
      <c r="D242" s="199" t="s">
        <v>507</v>
      </c>
      <c r="E242" s="199" t="s">
        <v>507</v>
      </c>
      <c r="F242" s="199" t="s">
        <v>507</v>
      </c>
      <c r="G242" s="199" t="s">
        <v>507</v>
      </c>
      <c r="H242" s="199" t="s">
        <v>507</v>
      </c>
      <c r="I242" s="199" t="s">
        <v>507</v>
      </c>
      <c r="J242" s="199">
        <v>0.33333333333333326</v>
      </c>
      <c r="K242" s="199" t="s">
        <v>507</v>
      </c>
      <c r="L242" s="199" t="s">
        <v>507</v>
      </c>
      <c r="M242" s="199">
        <v>0</v>
      </c>
      <c r="N242" s="199">
        <v>-0.25</v>
      </c>
      <c r="O242" s="199">
        <v>0.33333333333333326</v>
      </c>
      <c r="P242" s="199">
        <v>0</v>
      </c>
      <c r="Q242" s="199">
        <v>-0.25</v>
      </c>
      <c r="R242" s="199">
        <v>0</v>
      </c>
      <c r="S242" s="199">
        <v>0.48</v>
      </c>
      <c r="T242" s="199">
        <v>-9.9099099099099086E-2</v>
      </c>
      <c r="U242" s="199" t="s">
        <v>507</v>
      </c>
      <c r="V242" s="307"/>
      <c r="X242" s="309" t="s">
        <v>73</v>
      </c>
      <c r="Y242" s="199">
        <v>-8.0000000000000959E-2</v>
      </c>
      <c r="Z242" s="199" t="s">
        <v>507</v>
      </c>
      <c r="AA242" s="199" t="s">
        <v>507</v>
      </c>
      <c r="AB242" s="199" t="s">
        <v>507</v>
      </c>
      <c r="AC242" s="199" t="s">
        <v>507</v>
      </c>
      <c r="AD242" s="199" t="s">
        <v>507</v>
      </c>
      <c r="AE242" s="199" t="s">
        <v>507</v>
      </c>
      <c r="AF242" s="199" t="s">
        <v>507</v>
      </c>
      <c r="AG242" s="399"/>
      <c r="AH242" s="199" t="s">
        <v>507</v>
      </c>
      <c r="AI242" s="399"/>
      <c r="AJ242" s="199" t="s">
        <v>507</v>
      </c>
      <c r="AK242" s="399"/>
      <c r="AL242" s="199">
        <v>0.25</v>
      </c>
      <c r="AM242" s="199">
        <v>-0.53333399999999997</v>
      </c>
      <c r="AN242" s="199">
        <v>2.8572897961282928E-2</v>
      </c>
      <c r="AO242" s="199">
        <v>0</v>
      </c>
      <c r="AP242" s="199">
        <v>1.0833333333333335</v>
      </c>
      <c r="AQ242" s="199" t="s">
        <v>507</v>
      </c>
      <c r="AR242" s="396"/>
    </row>
    <row r="243" spans="1:44" x14ac:dyDescent="0.3">
      <c r="A243" s="1" t="s">
        <v>177</v>
      </c>
      <c r="B243" s="199"/>
      <c r="C243" s="199"/>
      <c r="D243" s="199"/>
      <c r="E243" s="199"/>
      <c r="F243" s="199"/>
      <c r="G243" s="199"/>
      <c r="H243" s="199"/>
      <c r="I243" s="199"/>
      <c r="J243" s="199"/>
      <c r="K243" s="199"/>
      <c r="L243" s="199"/>
      <c r="M243" s="199"/>
      <c r="N243" s="199"/>
      <c r="O243" s="199" t="s">
        <v>507</v>
      </c>
      <c r="P243" s="199" t="s">
        <v>507</v>
      </c>
      <c r="Q243" s="199">
        <v>0</v>
      </c>
      <c r="R243" s="199">
        <v>0</v>
      </c>
      <c r="S243" s="199" t="s">
        <v>507</v>
      </c>
      <c r="T243" s="199" t="s">
        <v>507</v>
      </c>
      <c r="U243" s="199" t="s">
        <v>507</v>
      </c>
      <c r="V243" s="307"/>
      <c r="X243" s="309" t="s">
        <v>177</v>
      </c>
      <c r="Y243" s="199"/>
      <c r="Z243" s="199"/>
      <c r="AA243" s="199"/>
      <c r="AB243" s="199"/>
      <c r="AC243" s="199"/>
      <c r="AD243" s="199"/>
      <c r="AE243" s="199"/>
      <c r="AF243" s="199"/>
      <c r="AG243" s="399"/>
      <c r="AH243" s="199"/>
      <c r="AI243" s="399"/>
      <c r="AJ243" s="199"/>
      <c r="AK243" s="399"/>
      <c r="AL243" s="199" t="s">
        <v>507</v>
      </c>
      <c r="AM243" s="199">
        <v>0</v>
      </c>
      <c r="AN243" s="199">
        <v>0</v>
      </c>
      <c r="AO243" s="199" t="s">
        <v>507</v>
      </c>
      <c r="AP243" s="199" t="s">
        <v>507</v>
      </c>
      <c r="AQ243" s="199" t="s">
        <v>507</v>
      </c>
      <c r="AR243" s="396"/>
    </row>
    <row r="244" spans="1:44" x14ac:dyDescent="0.3">
      <c r="A244" s="1" t="s">
        <v>41</v>
      </c>
      <c r="B244" s="199" t="s">
        <v>507</v>
      </c>
      <c r="C244" s="199" t="s">
        <v>507</v>
      </c>
      <c r="D244" s="199">
        <v>0</v>
      </c>
      <c r="E244" s="199" t="s">
        <v>507</v>
      </c>
      <c r="F244" s="199" t="s">
        <v>507</v>
      </c>
      <c r="G244" s="199">
        <v>0.25</v>
      </c>
      <c r="H244" s="199">
        <v>-0.19999999999999996</v>
      </c>
      <c r="I244" s="199">
        <v>0</v>
      </c>
      <c r="J244" s="199">
        <v>0.25</v>
      </c>
      <c r="K244" s="199">
        <v>0</v>
      </c>
      <c r="L244" s="199">
        <v>0</v>
      </c>
      <c r="M244" s="199">
        <v>0</v>
      </c>
      <c r="N244" s="199">
        <v>0</v>
      </c>
      <c r="O244" s="199">
        <v>0</v>
      </c>
      <c r="P244" s="199">
        <v>0</v>
      </c>
      <c r="Q244" s="199">
        <v>0</v>
      </c>
      <c r="R244" s="199">
        <v>0</v>
      </c>
      <c r="S244" s="199">
        <v>0</v>
      </c>
      <c r="T244" s="199">
        <v>0</v>
      </c>
      <c r="U244" s="199">
        <v>0</v>
      </c>
      <c r="V244" s="307"/>
      <c r="X244" s="309" t="s">
        <v>41</v>
      </c>
      <c r="Y244" s="199" t="s">
        <v>507</v>
      </c>
      <c r="Z244" s="199" t="s">
        <v>507</v>
      </c>
      <c r="AA244" s="199">
        <v>0</v>
      </c>
      <c r="AB244" s="199" t="s">
        <v>507</v>
      </c>
      <c r="AC244" s="199" t="s">
        <v>507</v>
      </c>
      <c r="AD244" s="199">
        <v>0.5</v>
      </c>
      <c r="AE244" s="199">
        <v>0</v>
      </c>
      <c r="AF244" s="199">
        <v>0</v>
      </c>
      <c r="AG244" s="399"/>
      <c r="AH244" s="199">
        <v>-0.16666666666666663</v>
      </c>
      <c r="AI244" s="399"/>
      <c r="AJ244" s="199">
        <v>0</v>
      </c>
      <c r="AK244" s="399"/>
      <c r="AL244" s="199">
        <v>0</v>
      </c>
      <c r="AM244" s="199">
        <v>0</v>
      </c>
      <c r="AN244" s="199">
        <v>0</v>
      </c>
      <c r="AO244" s="199">
        <v>0</v>
      </c>
      <c r="AP244" s="199">
        <v>0</v>
      </c>
      <c r="AQ244" s="199">
        <v>0</v>
      </c>
      <c r="AR244" s="396"/>
    </row>
    <row r="245" spans="1:44" x14ac:dyDescent="0.3">
      <c r="A245" s="1" t="s">
        <v>964</v>
      </c>
      <c r="B245" s="199"/>
      <c r="C245" s="199"/>
      <c r="D245" s="199"/>
      <c r="E245" s="199"/>
      <c r="F245" s="199"/>
      <c r="G245" s="199"/>
      <c r="H245" s="199"/>
      <c r="I245" s="199"/>
      <c r="J245" s="199"/>
      <c r="K245" s="199"/>
      <c r="L245" s="199"/>
      <c r="M245" s="199"/>
      <c r="N245" s="199"/>
      <c r="O245" s="199" t="s">
        <v>507</v>
      </c>
      <c r="P245" s="199" t="s">
        <v>507</v>
      </c>
      <c r="Q245" s="199">
        <v>0</v>
      </c>
      <c r="R245" s="199">
        <v>0</v>
      </c>
      <c r="S245" s="199">
        <v>0</v>
      </c>
      <c r="T245" s="199">
        <v>-0.19999999999999996</v>
      </c>
      <c r="U245" s="199">
        <v>0.25</v>
      </c>
      <c r="V245" s="307">
        <f>(V215/U215)-1</f>
        <v>0</v>
      </c>
      <c r="X245" s="309" t="s">
        <v>964</v>
      </c>
      <c r="Y245" s="199"/>
      <c r="Z245" s="199"/>
      <c r="AA245" s="199"/>
      <c r="AB245" s="199"/>
      <c r="AC245" s="199"/>
      <c r="AD245" s="199"/>
      <c r="AE245" s="199"/>
      <c r="AF245" s="199"/>
      <c r="AG245" s="399"/>
      <c r="AH245" s="199"/>
      <c r="AI245" s="399"/>
      <c r="AJ245" s="199"/>
      <c r="AK245" s="399"/>
      <c r="AL245" s="199" t="s">
        <v>507</v>
      </c>
      <c r="AM245" s="199">
        <v>0</v>
      </c>
      <c r="AN245" s="199">
        <v>0</v>
      </c>
      <c r="AO245" s="199">
        <v>1</v>
      </c>
      <c r="AP245" s="199">
        <v>-0.6</v>
      </c>
      <c r="AQ245" s="199">
        <v>0.25</v>
      </c>
      <c r="AR245" s="396"/>
    </row>
    <row r="246" spans="1:44" x14ac:dyDescent="0.3">
      <c r="A246" s="1" t="s">
        <v>196</v>
      </c>
      <c r="B246" s="199"/>
      <c r="C246" s="199"/>
      <c r="D246" s="199"/>
      <c r="E246" s="199"/>
      <c r="F246" s="199"/>
      <c r="G246" s="199"/>
      <c r="H246" s="199"/>
      <c r="I246" s="199"/>
      <c r="J246" s="199"/>
      <c r="K246" s="199" t="s">
        <v>507</v>
      </c>
      <c r="L246" s="199">
        <v>-9.9999999999999978E-2</v>
      </c>
      <c r="M246" s="199">
        <v>0.11111111111111116</v>
      </c>
      <c r="N246" s="199" t="s">
        <v>507</v>
      </c>
      <c r="O246" s="199" t="s">
        <v>507</v>
      </c>
      <c r="P246" s="199" t="s">
        <v>507</v>
      </c>
      <c r="Q246" s="199" t="s">
        <v>507</v>
      </c>
      <c r="R246" s="199">
        <v>0</v>
      </c>
      <c r="S246" s="199">
        <v>-0.19999999999999996</v>
      </c>
      <c r="T246" s="199" t="s">
        <v>507</v>
      </c>
      <c r="U246" s="199" t="s">
        <v>507</v>
      </c>
      <c r="V246" s="307"/>
      <c r="X246" s="309" t="s">
        <v>196</v>
      </c>
      <c r="Y246" s="199"/>
      <c r="Z246" s="199"/>
      <c r="AA246" s="199"/>
      <c r="AB246" s="199"/>
      <c r="AC246" s="199"/>
      <c r="AD246" s="199"/>
      <c r="AE246" s="199"/>
      <c r="AF246" s="199"/>
      <c r="AG246" s="399"/>
      <c r="AH246" s="199" t="s">
        <v>507</v>
      </c>
      <c r="AI246" s="399"/>
      <c r="AJ246" s="199">
        <v>0</v>
      </c>
      <c r="AK246" s="399"/>
      <c r="AL246" s="199" t="s">
        <v>507</v>
      </c>
      <c r="AM246" s="199" t="s">
        <v>507</v>
      </c>
      <c r="AN246" s="199">
        <v>0.19999999999999996</v>
      </c>
      <c r="AO246" s="199" t="s">
        <v>507</v>
      </c>
      <c r="AP246" s="199" t="s">
        <v>507</v>
      </c>
      <c r="AQ246" s="199" t="s">
        <v>507</v>
      </c>
      <c r="AR246" s="396"/>
    </row>
    <row r="247" spans="1:44" x14ac:dyDescent="0.3">
      <c r="A247" s="1" t="s">
        <v>85</v>
      </c>
      <c r="B247" s="199" t="s">
        <v>507</v>
      </c>
      <c r="C247" s="199" t="s">
        <v>507</v>
      </c>
      <c r="D247" s="199" t="s">
        <v>507</v>
      </c>
      <c r="E247" s="199" t="s">
        <v>507</v>
      </c>
      <c r="F247" s="199">
        <v>-0.19999999999999996</v>
      </c>
      <c r="G247" s="199" t="s">
        <v>507</v>
      </c>
      <c r="H247" s="199" t="s">
        <v>507</v>
      </c>
      <c r="I247" s="199" t="s">
        <v>507</v>
      </c>
      <c r="J247" s="199">
        <v>0</v>
      </c>
      <c r="K247" s="199">
        <v>0</v>
      </c>
      <c r="L247" s="199">
        <v>0</v>
      </c>
      <c r="M247" s="199">
        <v>0</v>
      </c>
      <c r="N247" s="199" t="s">
        <v>507</v>
      </c>
      <c r="O247" s="199" t="s">
        <v>507</v>
      </c>
      <c r="P247" s="199">
        <v>0</v>
      </c>
      <c r="Q247" s="199" t="s">
        <v>507</v>
      </c>
      <c r="R247" s="199" t="s">
        <v>507</v>
      </c>
      <c r="S247" s="199" t="s">
        <v>507</v>
      </c>
      <c r="T247" s="199">
        <v>0</v>
      </c>
      <c r="U247" s="199">
        <v>0.125</v>
      </c>
      <c r="V247" s="307">
        <f>(V217/U217)-1</f>
        <v>0.11111111111111116</v>
      </c>
      <c r="X247" s="309" t="s">
        <v>85</v>
      </c>
      <c r="Y247" s="199" t="s">
        <v>507</v>
      </c>
      <c r="Z247" s="199" t="s">
        <v>507</v>
      </c>
      <c r="AA247" s="199" t="s">
        <v>507</v>
      </c>
      <c r="AB247" s="199" t="s">
        <v>507</v>
      </c>
      <c r="AC247" s="199">
        <v>0</v>
      </c>
      <c r="AD247" s="199" t="s">
        <v>507</v>
      </c>
      <c r="AE247" s="199" t="s">
        <v>507</v>
      </c>
      <c r="AF247" s="199" t="s">
        <v>507</v>
      </c>
      <c r="AG247" s="399"/>
      <c r="AH247" s="199">
        <v>-0.375</v>
      </c>
      <c r="AI247" s="399"/>
      <c r="AJ247" s="199">
        <v>0</v>
      </c>
      <c r="AK247" s="399"/>
      <c r="AL247" s="199">
        <v>0.39999999999999991</v>
      </c>
      <c r="AM247" s="199" t="s">
        <v>507</v>
      </c>
      <c r="AN247" s="199" t="s">
        <v>507</v>
      </c>
      <c r="AO247" s="199">
        <v>-0.19999999999999996</v>
      </c>
      <c r="AP247" s="199">
        <v>0.25</v>
      </c>
      <c r="AQ247" s="199">
        <v>0.39999999999999991</v>
      </c>
      <c r="AR247" s="396"/>
    </row>
    <row r="248" spans="1:44" x14ac:dyDescent="0.3">
      <c r="A248" s="1" t="s">
        <v>81</v>
      </c>
      <c r="B248" s="199">
        <v>0</v>
      </c>
      <c r="C248" s="199" t="s">
        <v>507</v>
      </c>
      <c r="D248" s="199" t="s">
        <v>507</v>
      </c>
      <c r="E248" s="199">
        <v>0</v>
      </c>
      <c r="F248" s="199">
        <v>0</v>
      </c>
      <c r="G248" s="199" t="s">
        <v>507</v>
      </c>
      <c r="H248" s="199" t="s">
        <v>507</v>
      </c>
      <c r="I248" s="199" t="s">
        <v>507</v>
      </c>
      <c r="J248" s="199" t="s">
        <v>507</v>
      </c>
      <c r="K248" s="199">
        <v>0.25</v>
      </c>
      <c r="L248" s="199">
        <v>0</v>
      </c>
      <c r="M248" s="199">
        <v>0</v>
      </c>
      <c r="N248" s="199">
        <v>0</v>
      </c>
      <c r="O248" s="199">
        <v>-0.19999999999999996</v>
      </c>
      <c r="P248" s="199">
        <v>-0.19999999999999996</v>
      </c>
      <c r="Q248" s="199" t="s">
        <v>507</v>
      </c>
      <c r="R248" s="199" t="s">
        <v>507</v>
      </c>
      <c r="S248" s="199">
        <v>0</v>
      </c>
      <c r="T248" s="199" t="s">
        <v>507</v>
      </c>
      <c r="U248" s="199" t="s">
        <v>507</v>
      </c>
      <c r="V248" s="307"/>
      <c r="X248" s="309" t="s">
        <v>81</v>
      </c>
      <c r="Y248" s="199">
        <v>-0.16666666666666663</v>
      </c>
      <c r="Z248" s="199" t="s">
        <v>507</v>
      </c>
      <c r="AA248" s="199" t="s">
        <v>507</v>
      </c>
      <c r="AB248" s="199">
        <v>0</v>
      </c>
      <c r="AC248" s="199">
        <v>-0.20000000000000007</v>
      </c>
      <c r="AD248" s="199" t="s">
        <v>507</v>
      </c>
      <c r="AE248" s="199" t="s">
        <v>507</v>
      </c>
      <c r="AF248" s="199" t="s">
        <v>507</v>
      </c>
      <c r="AG248" s="399"/>
      <c r="AH248" s="199" t="s">
        <v>507</v>
      </c>
      <c r="AI248" s="399"/>
      <c r="AJ248" s="199">
        <v>-0.1428571428571429</v>
      </c>
      <c r="AK248" s="399"/>
      <c r="AL248" s="199">
        <v>0</v>
      </c>
      <c r="AM248" s="199" t="s">
        <v>507</v>
      </c>
      <c r="AN248" s="199" t="s">
        <v>507</v>
      </c>
      <c r="AO248" s="199">
        <v>0</v>
      </c>
      <c r="AP248" s="199" t="s">
        <v>507</v>
      </c>
      <c r="AQ248" s="199" t="s">
        <v>507</v>
      </c>
      <c r="AR248" s="396"/>
    </row>
    <row r="249" spans="1:44" x14ac:dyDescent="0.3">
      <c r="A249" s="1" t="s">
        <v>184</v>
      </c>
      <c r="B249" s="199"/>
      <c r="C249" s="199"/>
      <c r="D249" s="199"/>
      <c r="E249" s="199"/>
      <c r="F249" s="199"/>
      <c r="G249" s="199"/>
      <c r="H249" s="199"/>
      <c r="I249" s="199"/>
      <c r="J249" s="199"/>
      <c r="K249" s="199"/>
      <c r="L249" s="199"/>
      <c r="M249" s="199"/>
      <c r="N249" s="199"/>
      <c r="O249" s="199"/>
      <c r="P249" s="199"/>
      <c r="Q249" s="199"/>
      <c r="R249" s="199"/>
      <c r="S249" s="199"/>
      <c r="T249" s="199"/>
      <c r="U249" s="199">
        <v>0</v>
      </c>
      <c r="V249" s="307"/>
      <c r="X249" s="309" t="s">
        <v>184</v>
      </c>
      <c r="Y249" s="199"/>
      <c r="Z249" s="199"/>
      <c r="AA249" s="199"/>
      <c r="AB249" s="199"/>
      <c r="AC249" s="199"/>
      <c r="AD249" s="199"/>
      <c r="AE249" s="199"/>
      <c r="AF249" s="199"/>
      <c r="AG249" s="399"/>
      <c r="AH249" s="199"/>
      <c r="AI249" s="399"/>
      <c r="AJ249" s="199"/>
      <c r="AK249" s="399"/>
      <c r="AL249" s="199"/>
      <c r="AM249" s="199"/>
      <c r="AN249" s="199"/>
      <c r="AO249" s="199"/>
      <c r="AP249" s="199"/>
      <c r="AQ249" s="199">
        <v>0.25</v>
      </c>
      <c r="AR249" s="396"/>
    </row>
    <row r="250" spans="1:44" x14ac:dyDescent="0.3">
      <c r="A250" s="1" t="s">
        <v>159</v>
      </c>
      <c r="B250" s="199"/>
      <c r="C250" s="199"/>
      <c r="D250" s="199"/>
      <c r="E250" s="199"/>
      <c r="F250" s="199"/>
      <c r="G250" s="199"/>
      <c r="H250" s="199"/>
      <c r="I250" s="199" t="s">
        <v>507</v>
      </c>
      <c r="J250" s="199" t="s">
        <v>507</v>
      </c>
      <c r="K250" s="199" t="s">
        <v>507</v>
      </c>
      <c r="L250" s="199" t="s">
        <v>507</v>
      </c>
      <c r="M250" s="199" t="s">
        <v>507</v>
      </c>
      <c r="N250" s="199" t="s">
        <v>507</v>
      </c>
      <c r="O250" s="199" t="s">
        <v>507</v>
      </c>
      <c r="P250" s="199" t="s">
        <v>507</v>
      </c>
      <c r="Q250" s="199" t="s">
        <v>507</v>
      </c>
      <c r="R250" s="199" t="s">
        <v>507</v>
      </c>
      <c r="S250" s="199" t="s">
        <v>507</v>
      </c>
      <c r="T250" s="199" t="s">
        <v>507</v>
      </c>
      <c r="U250" s="199" t="s">
        <v>507</v>
      </c>
      <c r="V250" s="307"/>
      <c r="X250" s="309" t="s">
        <v>159</v>
      </c>
      <c r="Y250" s="199"/>
      <c r="Z250" s="199"/>
      <c r="AA250" s="199"/>
      <c r="AB250" s="199"/>
      <c r="AC250" s="199"/>
      <c r="AD250" s="199"/>
      <c r="AE250" s="199"/>
      <c r="AF250" s="199" t="s">
        <v>507</v>
      </c>
      <c r="AG250" s="399"/>
      <c r="AH250" s="199" t="s">
        <v>507</v>
      </c>
      <c r="AI250" s="399"/>
      <c r="AJ250" s="199" t="s">
        <v>507</v>
      </c>
      <c r="AK250" s="399"/>
      <c r="AL250" s="199" t="s">
        <v>507</v>
      </c>
      <c r="AM250" s="199" t="s">
        <v>507</v>
      </c>
      <c r="AN250" s="199" t="s">
        <v>507</v>
      </c>
      <c r="AO250" s="199" t="s">
        <v>507</v>
      </c>
      <c r="AP250" s="199" t="s">
        <v>507</v>
      </c>
      <c r="AQ250" s="199" t="s">
        <v>507</v>
      </c>
      <c r="AR250" s="396"/>
    </row>
    <row r="251" spans="1:44" x14ac:dyDescent="0.3">
      <c r="A251" s="1" t="s">
        <v>192</v>
      </c>
      <c r="B251" s="199"/>
      <c r="C251" s="199"/>
      <c r="D251" s="199"/>
      <c r="E251" s="199"/>
      <c r="F251" s="199"/>
      <c r="G251" s="199"/>
      <c r="H251" s="199"/>
      <c r="I251" s="199"/>
      <c r="J251" s="199"/>
      <c r="K251" s="199"/>
      <c r="L251" s="199"/>
      <c r="M251" s="199" t="s">
        <v>507</v>
      </c>
      <c r="N251" s="199" t="s">
        <v>507</v>
      </c>
      <c r="O251" s="199" t="s">
        <v>507</v>
      </c>
      <c r="P251" s="199" t="s">
        <v>507</v>
      </c>
      <c r="Q251" s="199" t="s">
        <v>507</v>
      </c>
      <c r="R251" s="199">
        <v>0.25</v>
      </c>
      <c r="S251" s="199">
        <v>0</v>
      </c>
      <c r="T251" s="199">
        <v>0</v>
      </c>
      <c r="U251" s="199">
        <v>0</v>
      </c>
      <c r="V251" s="307"/>
      <c r="X251" s="309" t="s">
        <v>192</v>
      </c>
      <c r="Y251" s="199"/>
      <c r="Z251" s="199"/>
      <c r="AA251" s="199"/>
      <c r="AB251" s="199"/>
      <c r="AC251" s="199"/>
      <c r="AD251" s="199"/>
      <c r="AE251" s="199"/>
      <c r="AF251" s="199"/>
      <c r="AG251" s="399"/>
      <c r="AH251" s="199"/>
      <c r="AI251" s="399"/>
      <c r="AJ251" s="199" t="s">
        <v>507</v>
      </c>
      <c r="AK251" s="399"/>
      <c r="AL251" s="199" t="s">
        <v>507</v>
      </c>
      <c r="AM251" s="199" t="s">
        <v>507</v>
      </c>
      <c r="AN251" s="199">
        <v>0.25</v>
      </c>
      <c r="AO251" s="199">
        <v>0.10000000000000009</v>
      </c>
      <c r="AP251" s="199">
        <v>-0.27272727272727271</v>
      </c>
      <c r="AQ251" s="199">
        <v>0.125</v>
      </c>
      <c r="AR251" s="396"/>
    </row>
    <row r="252" spans="1:44" x14ac:dyDescent="0.3">
      <c r="A252" s="1" t="s">
        <v>264</v>
      </c>
      <c r="B252" s="79"/>
      <c r="C252" s="191"/>
      <c r="D252" s="198"/>
      <c r="E252" s="191"/>
      <c r="F252" s="191"/>
      <c r="G252" s="80"/>
      <c r="H252" s="199" t="s">
        <v>507</v>
      </c>
      <c r="I252" s="199" t="s">
        <v>507</v>
      </c>
      <c r="J252" s="199" t="s">
        <v>507</v>
      </c>
      <c r="K252" s="199" t="s">
        <v>507</v>
      </c>
      <c r="L252" s="199" t="s">
        <v>507</v>
      </c>
      <c r="M252" s="199" t="s">
        <v>507</v>
      </c>
      <c r="N252" s="199" t="s">
        <v>507</v>
      </c>
      <c r="O252" s="199" t="s">
        <v>507</v>
      </c>
      <c r="P252" s="199" t="s">
        <v>507</v>
      </c>
      <c r="Q252" s="199" t="s">
        <v>507</v>
      </c>
      <c r="R252" s="199" t="s">
        <v>507</v>
      </c>
      <c r="S252" s="199" t="s">
        <v>507</v>
      </c>
      <c r="T252" s="199" t="s">
        <v>507</v>
      </c>
      <c r="U252" s="199" t="s">
        <v>507</v>
      </c>
      <c r="V252" s="307"/>
      <c r="X252" s="309" t="s">
        <v>264</v>
      </c>
      <c r="Y252" s="79"/>
      <c r="Z252" s="191"/>
      <c r="AA252" s="198"/>
      <c r="AB252" s="191"/>
      <c r="AC252" s="191"/>
      <c r="AD252" s="80"/>
      <c r="AE252" s="199" t="s">
        <v>507</v>
      </c>
      <c r="AF252" s="199" t="s">
        <v>507</v>
      </c>
      <c r="AG252" s="399"/>
      <c r="AH252" s="199" t="s">
        <v>507</v>
      </c>
      <c r="AI252" s="399"/>
      <c r="AJ252" s="199" t="s">
        <v>507</v>
      </c>
      <c r="AK252" s="399"/>
      <c r="AL252" s="199" t="s">
        <v>507</v>
      </c>
      <c r="AM252" s="199" t="s">
        <v>507</v>
      </c>
      <c r="AN252" s="199" t="s">
        <v>507</v>
      </c>
      <c r="AO252" s="199" t="s">
        <v>507</v>
      </c>
      <c r="AP252" s="199" t="s">
        <v>507</v>
      </c>
      <c r="AQ252" s="199" t="s">
        <v>507</v>
      </c>
      <c r="AR252" s="396"/>
    </row>
    <row r="253" spans="1:44" x14ac:dyDescent="0.3">
      <c r="A253" s="3" t="s">
        <v>456</v>
      </c>
      <c r="B253" s="199">
        <v>0.19999999999999996</v>
      </c>
      <c r="C253" s="199">
        <v>0.10000000000000009</v>
      </c>
      <c r="D253" s="199" t="s">
        <v>507</v>
      </c>
      <c r="E253" s="199" t="s">
        <v>507</v>
      </c>
      <c r="F253" s="199" t="s">
        <v>507</v>
      </c>
      <c r="G253" s="199" t="s">
        <v>507</v>
      </c>
      <c r="H253" s="199" t="s">
        <v>507</v>
      </c>
      <c r="I253" s="199" t="s">
        <v>507</v>
      </c>
      <c r="J253" s="199" t="s">
        <v>507</v>
      </c>
      <c r="K253" s="199" t="s">
        <v>507</v>
      </c>
      <c r="L253" s="199" t="s">
        <v>507</v>
      </c>
      <c r="M253" s="199" t="s">
        <v>507</v>
      </c>
      <c r="N253" s="199" t="s">
        <v>507</v>
      </c>
      <c r="O253" s="199" t="s">
        <v>507</v>
      </c>
      <c r="P253" s="199" t="s">
        <v>507</v>
      </c>
      <c r="Q253" s="199" t="s">
        <v>507</v>
      </c>
      <c r="R253" s="199" t="s">
        <v>507</v>
      </c>
      <c r="S253" s="199">
        <v>0</v>
      </c>
      <c r="T253" s="199" t="s">
        <v>507</v>
      </c>
      <c r="U253" s="199" t="s">
        <v>507</v>
      </c>
      <c r="V253" s="307"/>
      <c r="X253" s="310" t="s">
        <v>456</v>
      </c>
      <c r="Y253" s="199">
        <v>0.40000000000000013</v>
      </c>
      <c r="Z253" s="199">
        <v>-0.21428571428571441</v>
      </c>
      <c r="AA253" s="199" t="s">
        <v>507</v>
      </c>
      <c r="AB253" s="199" t="s">
        <v>507</v>
      </c>
      <c r="AC253" s="199" t="s">
        <v>507</v>
      </c>
      <c r="AD253" s="199" t="s">
        <v>507</v>
      </c>
      <c r="AE253" s="199" t="s">
        <v>507</v>
      </c>
      <c r="AF253" s="199" t="s">
        <v>507</v>
      </c>
      <c r="AG253" s="399"/>
      <c r="AH253" s="199" t="s">
        <v>507</v>
      </c>
      <c r="AI253" s="399"/>
      <c r="AJ253" s="199" t="s">
        <v>507</v>
      </c>
      <c r="AK253" s="399"/>
      <c r="AL253" s="199" t="s">
        <v>507</v>
      </c>
      <c r="AM253" s="199" t="s">
        <v>507</v>
      </c>
      <c r="AN253" s="199" t="s">
        <v>507</v>
      </c>
      <c r="AO253" s="199">
        <v>0</v>
      </c>
      <c r="AP253" s="199" t="s">
        <v>507</v>
      </c>
      <c r="AQ253" s="199" t="s">
        <v>507</v>
      </c>
      <c r="AR253" s="396"/>
    </row>
    <row r="254" spans="1:44" x14ac:dyDescent="0.3">
      <c r="A254" s="1" t="s">
        <v>86</v>
      </c>
      <c r="B254" s="199">
        <v>0</v>
      </c>
      <c r="C254" s="199">
        <v>0</v>
      </c>
      <c r="D254" s="199">
        <v>0</v>
      </c>
      <c r="E254" s="199" t="s">
        <v>507</v>
      </c>
      <c r="F254" s="199" t="s">
        <v>507</v>
      </c>
      <c r="G254" s="199" t="s">
        <v>507</v>
      </c>
      <c r="H254" s="199" t="s">
        <v>507</v>
      </c>
      <c r="I254" s="199" t="s">
        <v>507</v>
      </c>
      <c r="J254" s="199" t="s">
        <v>507</v>
      </c>
      <c r="K254" s="199" t="s">
        <v>507</v>
      </c>
      <c r="L254" s="199" t="s">
        <v>507</v>
      </c>
      <c r="M254" s="199" t="s">
        <v>507</v>
      </c>
      <c r="N254" s="199" t="s">
        <v>507</v>
      </c>
      <c r="O254" s="199" t="s">
        <v>507</v>
      </c>
      <c r="P254" s="199" t="s">
        <v>507</v>
      </c>
      <c r="Q254" s="199" t="s">
        <v>507</v>
      </c>
      <c r="R254" s="199" t="s">
        <v>507</v>
      </c>
      <c r="S254" s="199">
        <v>0</v>
      </c>
      <c r="T254" s="199" t="s">
        <v>507</v>
      </c>
      <c r="U254" s="199" t="s">
        <v>507</v>
      </c>
      <c r="V254" s="307"/>
      <c r="X254" s="309" t="s">
        <v>86</v>
      </c>
      <c r="Y254" s="199">
        <v>0</v>
      </c>
      <c r="Z254" s="199">
        <v>0</v>
      </c>
      <c r="AA254" s="199">
        <v>0</v>
      </c>
      <c r="AB254" s="199" t="s">
        <v>507</v>
      </c>
      <c r="AC254" s="199" t="s">
        <v>507</v>
      </c>
      <c r="AD254" s="199" t="s">
        <v>507</v>
      </c>
      <c r="AE254" s="199" t="s">
        <v>507</v>
      </c>
      <c r="AF254" s="199" t="s">
        <v>507</v>
      </c>
      <c r="AG254" s="399"/>
      <c r="AH254" s="199" t="s">
        <v>507</v>
      </c>
      <c r="AI254" s="399"/>
      <c r="AJ254" s="199" t="s">
        <v>507</v>
      </c>
      <c r="AK254" s="399"/>
      <c r="AL254" s="199" t="s">
        <v>507</v>
      </c>
      <c r="AM254" s="199" t="s">
        <v>507</v>
      </c>
      <c r="AN254" s="199" t="s">
        <v>507</v>
      </c>
      <c r="AO254" s="199">
        <v>0</v>
      </c>
      <c r="AP254" s="199" t="s">
        <v>507</v>
      </c>
      <c r="AQ254" s="199" t="s">
        <v>507</v>
      </c>
      <c r="AR254" s="396"/>
    </row>
    <row r="255" spans="1:44" x14ac:dyDescent="0.3">
      <c r="A255" s="1" t="s">
        <v>267</v>
      </c>
      <c r="B255" s="199"/>
      <c r="C255" s="199"/>
      <c r="D255" s="199"/>
      <c r="E255" s="199"/>
      <c r="F255" s="199"/>
      <c r="G255" s="199"/>
      <c r="H255" s="199"/>
      <c r="I255" s="199"/>
      <c r="J255" s="199"/>
      <c r="K255" s="199"/>
      <c r="L255" s="199"/>
      <c r="M255" s="199"/>
      <c r="N255" s="199"/>
      <c r="O255" s="199"/>
      <c r="P255" s="199"/>
      <c r="Q255" s="199"/>
      <c r="R255" s="199"/>
      <c r="S255" s="199"/>
      <c r="T255" s="199"/>
      <c r="U255" s="199" t="s">
        <v>507</v>
      </c>
      <c r="V255" s="307"/>
      <c r="X255" s="309" t="s">
        <v>267</v>
      </c>
      <c r="Y255" s="199"/>
      <c r="Z255" s="199"/>
      <c r="AA255" s="199"/>
      <c r="AB255" s="199"/>
      <c r="AC255" s="199"/>
      <c r="AD255" s="199"/>
      <c r="AE255" s="199"/>
      <c r="AF255" s="199"/>
      <c r="AG255" s="399"/>
      <c r="AH255" s="199"/>
      <c r="AI255" s="399"/>
      <c r="AJ255" s="199"/>
      <c r="AK255" s="399"/>
      <c r="AL255" s="199"/>
      <c r="AM255" s="199"/>
      <c r="AN255" s="199"/>
      <c r="AO255" s="199"/>
      <c r="AP255" s="199"/>
      <c r="AQ255" s="199" t="s">
        <v>507</v>
      </c>
      <c r="AR255" s="396"/>
    </row>
    <row r="256" spans="1:44" x14ac:dyDescent="0.3">
      <c r="A256" s="1" t="s">
        <v>37</v>
      </c>
      <c r="B256" s="199">
        <v>0</v>
      </c>
      <c r="C256" s="199" t="s">
        <v>507</v>
      </c>
      <c r="D256" s="199" t="s">
        <v>507</v>
      </c>
      <c r="E256" s="199" t="s">
        <v>507</v>
      </c>
      <c r="F256" s="199" t="s">
        <v>507</v>
      </c>
      <c r="G256" s="199">
        <v>0</v>
      </c>
      <c r="H256" s="199">
        <v>0</v>
      </c>
      <c r="I256" s="199" t="s">
        <v>507</v>
      </c>
      <c r="J256" s="199" t="s">
        <v>507</v>
      </c>
      <c r="K256" s="199">
        <v>-0.33333333333333337</v>
      </c>
      <c r="L256" s="199">
        <v>0</v>
      </c>
      <c r="M256" s="199" t="s">
        <v>507</v>
      </c>
      <c r="N256" s="199" t="s">
        <v>507</v>
      </c>
      <c r="O256" s="199" t="s">
        <v>507</v>
      </c>
      <c r="P256" s="199" t="s">
        <v>507</v>
      </c>
      <c r="Q256" s="199" t="s">
        <v>507</v>
      </c>
      <c r="R256" s="199">
        <v>0</v>
      </c>
      <c r="S256" s="199" t="s">
        <v>507</v>
      </c>
      <c r="T256" s="199" t="s">
        <v>507</v>
      </c>
      <c r="U256" s="199" t="s">
        <v>507</v>
      </c>
      <c r="V256" s="307"/>
      <c r="X256" s="309" t="s">
        <v>37</v>
      </c>
      <c r="Y256" s="199">
        <v>0</v>
      </c>
      <c r="Z256" s="199" t="s">
        <v>507</v>
      </c>
      <c r="AA256" s="199" t="s">
        <v>507</v>
      </c>
      <c r="AB256" s="199" t="s">
        <v>507</v>
      </c>
      <c r="AC256" s="199" t="s">
        <v>507</v>
      </c>
      <c r="AD256" s="199">
        <v>-0.20000000000000007</v>
      </c>
      <c r="AE256" s="199">
        <v>-0.25</v>
      </c>
      <c r="AF256" s="199" t="s">
        <v>507</v>
      </c>
      <c r="AG256" s="399"/>
      <c r="AH256" s="199" t="s">
        <v>507</v>
      </c>
      <c r="AI256" s="399"/>
      <c r="AJ256" s="199" t="s">
        <v>507</v>
      </c>
      <c r="AK256" s="399"/>
      <c r="AL256" s="199" t="s">
        <v>507</v>
      </c>
      <c r="AM256" s="199" t="s">
        <v>507</v>
      </c>
      <c r="AN256" s="199">
        <v>-0.2142857142857143</v>
      </c>
      <c r="AO256" s="199" t="s">
        <v>507</v>
      </c>
      <c r="AP256" s="199" t="s">
        <v>507</v>
      </c>
      <c r="AQ256" s="199" t="s">
        <v>507</v>
      </c>
      <c r="AR256" s="396"/>
    </row>
    <row r="257" spans="1:135" ht="14.5" thickBot="1" x14ac:dyDescent="0.35">
      <c r="A257" s="1" t="s">
        <v>45</v>
      </c>
      <c r="B257" s="199" t="s">
        <v>507</v>
      </c>
      <c r="C257" s="199" t="s">
        <v>507</v>
      </c>
      <c r="D257" s="199" t="s">
        <v>507</v>
      </c>
      <c r="E257" s="199" t="s">
        <v>507</v>
      </c>
      <c r="F257" s="199" t="s">
        <v>507</v>
      </c>
      <c r="G257" s="199">
        <v>-7.6923076923076872E-2</v>
      </c>
      <c r="H257" s="199">
        <v>0</v>
      </c>
      <c r="I257" s="199">
        <v>0.16666666666666674</v>
      </c>
      <c r="J257" s="199">
        <v>-0.1428571428571429</v>
      </c>
      <c r="K257" s="199">
        <v>-0.16666666666666663</v>
      </c>
      <c r="L257" s="199">
        <v>0</v>
      </c>
      <c r="M257" s="199">
        <v>0</v>
      </c>
      <c r="N257" s="199">
        <v>0.19999999999999996</v>
      </c>
      <c r="O257" s="199">
        <v>0</v>
      </c>
      <c r="P257" s="199">
        <v>0.19999999999999996</v>
      </c>
      <c r="Q257" s="199">
        <v>0</v>
      </c>
      <c r="R257" s="199">
        <v>0</v>
      </c>
      <c r="S257" s="199">
        <v>0</v>
      </c>
      <c r="T257" s="199">
        <v>0</v>
      </c>
      <c r="U257" s="199">
        <v>0</v>
      </c>
      <c r="V257" s="308"/>
      <c r="X257" s="342" t="s">
        <v>45</v>
      </c>
      <c r="Y257" s="199" t="s">
        <v>507</v>
      </c>
      <c r="Z257" s="199" t="s">
        <v>507</v>
      </c>
      <c r="AA257" s="199" t="s">
        <v>507</v>
      </c>
      <c r="AB257" s="199" t="s">
        <v>507</v>
      </c>
      <c r="AC257" s="199" t="s">
        <v>507</v>
      </c>
      <c r="AD257" s="199">
        <v>0</v>
      </c>
      <c r="AE257" s="199">
        <v>0.125</v>
      </c>
      <c r="AF257" s="199">
        <v>0</v>
      </c>
      <c r="AG257" s="399"/>
      <c r="AH257" s="199">
        <v>-0.11111111111111116</v>
      </c>
      <c r="AI257" s="399"/>
      <c r="AJ257" s="199">
        <v>0.125</v>
      </c>
      <c r="AK257" s="399"/>
      <c r="AL257" s="199">
        <v>-0.11111111111111116</v>
      </c>
      <c r="AM257" s="199">
        <v>0.25</v>
      </c>
      <c r="AN257" s="199">
        <v>0</v>
      </c>
      <c r="AO257" s="199">
        <v>0</v>
      </c>
      <c r="AP257" s="199">
        <v>0</v>
      </c>
      <c r="AQ257" s="199">
        <v>-0.5</v>
      </c>
      <c r="AR257" s="396"/>
    </row>
    <row r="258" spans="1:135" ht="14.5" thickBot="1" x14ac:dyDescent="0.35">
      <c r="A258" s="37" t="s">
        <v>468</v>
      </c>
      <c r="B258" s="202">
        <v>0</v>
      </c>
      <c r="C258" s="202">
        <v>0</v>
      </c>
      <c r="D258" s="202">
        <v>0</v>
      </c>
      <c r="E258" s="202">
        <v>0</v>
      </c>
      <c r="F258" s="202">
        <v>0</v>
      </c>
      <c r="G258" s="202">
        <v>0</v>
      </c>
      <c r="H258" s="202">
        <v>0</v>
      </c>
      <c r="I258" s="203">
        <v>0</v>
      </c>
      <c r="J258" s="203">
        <v>0</v>
      </c>
      <c r="K258" s="203">
        <v>0.25</v>
      </c>
      <c r="L258" s="204">
        <v>-5.0000000000000044E-2</v>
      </c>
      <c r="M258" s="203">
        <v>-0.15789473684210531</v>
      </c>
      <c r="N258" s="203">
        <v>0</v>
      </c>
      <c r="O258" s="203">
        <v>0</v>
      </c>
      <c r="P258" s="204">
        <v>0</v>
      </c>
      <c r="Q258" s="204">
        <v>0</v>
      </c>
      <c r="R258" s="204">
        <v>0.25</v>
      </c>
      <c r="S258" s="204">
        <v>-0.19999999999999996</v>
      </c>
      <c r="T258" s="204">
        <v>0</v>
      </c>
      <c r="U258" s="204">
        <v>0</v>
      </c>
      <c r="V258" s="203">
        <f>(V228/U228)-1</f>
        <v>0</v>
      </c>
      <c r="X258" s="37" t="s">
        <v>468</v>
      </c>
      <c r="Y258" s="202">
        <v>0</v>
      </c>
      <c r="Z258" s="202">
        <v>9.9999999999999867E-2</v>
      </c>
      <c r="AA258" s="202">
        <v>-0.27272727272727271</v>
      </c>
      <c r="AB258" s="202">
        <v>0.25000000000000022</v>
      </c>
      <c r="AC258" s="202">
        <v>0</v>
      </c>
      <c r="AD258" s="202">
        <v>0.19999999999999996</v>
      </c>
      <c r="AE258" s="202">
        <v>-0.16666666666666663</v>
      </c>
      <c r="AF258" s="203">
        <v>0.19999999999999996</v>
      </c>
      <c r="AG258" s="400"/>
      <c r="AH258" s="204">
        <v>-0.16666666666666663</v>
      </c>
      <c r="AI258" s="400"/>
      <c r="AJ258" s="204">
        <v>0</v>
      </c>
      <c r="AK258" s="400"/>
      <c r="AL258" s="206">
        <v>0</v>
      </c>
      <c r="AM258" s="202">
        <v>0</v>
      </c>
      <c r="AN258" s="202">
        <v>0</v>
      </c>
      <c r="AO258" s="202">
        <v>0</v>
      </c>
      <c r="AP258" s="202">
        <v>0</v>
      </c>
      <c r="AQ258" s="203">
        <v>0</v>
      </c>
      <c r="AR258" s="397"/>
    </row>
    <row r="262" spans="1:135" ht="18" x14ac:dyDescent="0.4">
      <c r="A262" s="49" t="s">
        <v>469</v>
      </c>
      <c r="B262" s="49"/>
      <c r="C262" s="50"/>
      <c r="D262" s="52"/>
      <c r="DF262" s="7"/>
      <c r="DG262" s="7"/>
      <c r="DH262" s="7"/>
      <c r="DI262" s="7"/>
      <c r="DJ262" s="7"/>
      <c r="DK262" s="7"/>
      <c r="DL262" s="7"/>
      <c r="DM262" s="7"/>
      <c r="DN262" s="7"/>
      <c r="DO262" s="7"/>
      <c r="DP262" s="7"/>
      <c r="DQ262" s="7"/>
      <c r="DR262" s="7"/>
      <c r="DS262" s="7"/>
      <c r="DT262" s="7"/>
      <c r="DU262" s="7"/>
      <c r="DV262" s="7"/>
      <c r="DW262" s="7"/>
      <c r="DX262" s="7"/>
      <c r="DY262" s="7"/>
      <c r="DZ262" s="7"/>
      <c r="EA262" s="7"/>
    </row>
    <row r="263" spans="1:135" x14ac:dyDescent="0.3">
      <c r="A263" s="394" t="s">
        <v>1</v>
      </c>
      <c r="B263" s="394"/>
      <c r="C263" s="394"/>
      <c r="D263" s="394"/>
      <c r="E263" s="394"/>
      <c r="F263" s="394"/>
      <c r="G263" s="394"/>
      <c r="H263" s="394"/>
      <c r="I263" s="394"/>
      <c r="J263" s="394"/>
      <c r="K263" s="394"/>
      <c r="L263" s="394"/>
      <c r="M263" s="394"/>
      <c r="N263" s="394"/>
      <c r="O263" s="394"/>
      <c r="P263" s="394"/>
      <c r="Q263" s="394"/>
      <c r="R263" s="394"/>
      <c r="S263" s="394"/>
      <c r="T263" s="394"/>
      <c r="U263" s="394"/>
      <c r="V263" s="141"/>
      <c r="W263" s="66"/>
      <c r="X263" s="394" t="s">
        <v>87</v>
      </c>
      <c r="Y263" s="394"/>
      <c r="Z263" s="394"/>
      <c r="AA263" s="394"/>
      <c r="AB263" s="394"/>
      <c r="AC263" s="394"/>
      <c r="AD263" s="394"/>
      <c r="AE263" s="394"/>
      <c r="AF263" s="394"/>
      <c r="AG263" s="394"/>
      <c r="AH263" s="394"/>
      <c r="AI263" s="394"/>
      <c r="AJ263" s="394"/>
      <c r="AK263" s="394"/>
      <c r="AL263" s="394"/>
      <c r="AM263" s="394"/>
      <c r="AN263" s="394"/>
      <c r="AO263" s="394"/>
      <c r="AP263" s="394"/>
      <c r="AQ263" s="394"/>
      <c r="AR263" s="394"/>
      <c r="AS263" s="141"/>
      <c r="AU263" s="394" t="s">
        <v>460</v>
      </c>
      <c r="AV263" s="394"/>
      <c r="AW263" s="394"/>
      <c r="AX263" s="394"/>
      <c r="AY263" s="394"/>
      <c r="AZ263" s="394"/>
      <c r="BA263" s="394"/>
      <c r="BB263" s="394"/>
      <c r="BC263" s="394"/>
      <c r="BD263" s="394"/>
      <c r="BE263" s="394"/>
      <c r="BF263" s="394"/>
      <c r="BG263" s="394"/>
      <c r="BH263" s="394"/>
      <c r="BI263" s="394"/>
      <c r="BJ263" s="394"/>
      <c r="BK263" s="394"/>
      <c r="BL263" s="394"/>
      <c r="BM263" s="394"/>
      <c r="BN263" s="394"/>
      <c r="BO263" s="394"/>
      <c r="BP263" s="141"/>
      <c r="BQ263" s="66"/>
      <c r="BR263" s="394" t="s">
        <v>6</v>
      </c>
      <c r="BS263" s="394"/>
      <c r="BT263" s="394"/>
      <c r="BU263" s="394"/>
      <c r="BV263" s="394"/>
      <c r="BW263" s="394"/>
      <c r="BX263" s="394"/>
      <c r="BY263" s="394"/>
      <c r="BZ263" s="394"/>
      <c r="CA263" s="394"/>
      <c r="CB263" s="394"/>
      <c r="CC263" s="394"/>
      <c r="CD263" s="394"/>
      <c r="CE263" s="394"/>
      <c r="CF263" s="394"/>
      <c r="CG263" s="394"/>
      <c r="CH263" s="394"/>
      <c r="CI263" s="394"/>
      <c r="CJ263" s="394"/>
      <c r="CK263" s="394"/>
      <c r="CL263" s="394"/>
      <c r="CM263" s="141"/>
      <c r="CN263" s="66"/>
      <c r="CO263" s="394" t="s">
        <v>7</v>
      </c>
      <c r="CP263" s="394"/>
      <c r="CQ263" s="394"/>
      <c r="CR263" s="394"/>
      <c r="CS263" s="394"/>
      <c r="CT263" s="394"/>
      <c r="CU263" s="394"/>
      <c r="CV263" s="394"/>
      <c r="CW263" s="394"/>
      <c r="CX263" s="394"/>
      <c r="CY263" s="394"/>
      <c r="CZ263" s="394"/>
      <c r="DA263" s="394"/>
      <c r="DB263" s="394"/>
      <c r="DC263" s="394"/>
      <c r="DD263" s="394"/>
      <c r="DE263" s="394"/>
      <c r="DF263" s="394"/>
      <c r="DG263" s="394"/>
      <c r="DH263" s="394"/>
      <c r="DI263" s="394"/>
      <c r="DJ263" s="141"/>
      <c r="DK263" s="222"/>
      <c r="DL263" s="222"/>
      <c r="DM263" s="222"/>
      <c r="DN263" s="222"/>
      <c r="DO263" s="222"/>
      <c r="DP263" s="222"/>
      <c r="DQ263" s="222"/>
      <c r="DR263" s="222"/>
      <c r="DS263" s="222"/>
      <c r="DT263" s="222"/>
      <c r="DU263" s="222"/>
      <c r="DV263" s="222"/>
      <c r="DW263" s="222"/>
      <c r="DX263" s="222"/>
      <c r="DY263" s="222"/>
      <c r="DZ263" s="222"/>
      <c r="EA263" s="222"/>
      <c r="EB263" s="222"/>
      <c r="EC263" s="222"/>
      <c r="ED263" s="222"/>
      <c r="EE263" s="222"/>
    </row>
    <row r="265" spans="1:135" ht="26" x14ac:dyDescent="0.3">
      <c r="A265" s="30" t="s">
        <v>447</v>
      </c>
      <c r="B265" s="30" t="s">
        <v>448</v>
      </c>
      <c r="C265" s="30" t="s">
        <v>449</v>
      </c>
      <c r="D265" s="30" t="s">
        <v>461</v>
      </c>
      <c r="E265" s="30" t="s">
        <v>462</v>
      </c>
      <c r="F265" s="30" t="s">
        <v>451</v>
      </c>
      <c r="G265" s="30" t="s">
        <v>463</v>
      </c>
      <c r="H265" s="54" t="s">
        <v>464</v>
      </c>
      <c r="I265" s="54" t="s">
        <v>490</v>
      </c>
      <c r="J265" s="54" t="s">
        <v>501</v>
      </c>
      <c r="K265" s="106" t="s">
        <v>839</v>
      </c>
      <c r="L265" s="54" t="s">
        <v>911</v>
      </c>
      <c r="M265" s="106" t="s">
        <v>915</v>
      </c>
      <c r="N265" s="54" t="s">
        <v>979</v>
      </c>
      <c r="O265" s="106" t="s">
        <v>980</v>
      </c>
      <c r="P265" s="54" t="s">
        <v>981</v>
      </c>
      <c r="Q265" s="54" t="s">
        <v>982</v>
      </c>
      <c r="R265" s="54" t="s">
        <v>983</v>
      </c>
      <c r="S265" s="54" t="s">
        <v>984</v>
      </c>
      <c r="T265" s="54" t="s">
        <v>985</v>
      </c>
      <c r="U265" s="54" t="s">
        <v>986</v>
      </c>
      <c r="V265" s="106" t="s">
        <v>969</v>
      </c>
      <c r="X265" s="30" t="s">
        <v>447</v>
      </c>
      <c r="Y265" s="30" t="s">
        <v>448</v>
      </c>
      <c r="Z265" s="30" t="s">
        <v>449</v>
      </c>
      <c r="AA265" s="30" t="s">
        <v>461</v>
      </c>
      <c r="AB265" s="30" t="s">
        <v>450</v>
      </c>
      <c r="AC265" s="30" t="s">
        <v>451</v>
      </c>
      <c r="AD265" s="30" t="s">
        <v>463</v>
      </c>
      <c r="AE265" s="54" t="s">
        <v>464</v>
      </c>
      <c r="AF265" s="54" t="s">
        <v>490</v>
      </c>
      <c r="AG265" s="54" t="s">
        <v>501</v>
      </c>
      <c r="AH265" s="106" t="s">
        <v>839</v>
      </c>
      <c r="AI265" s="54" t="s">
        <v>911</v>
      </c>
      <c r="AJ265" s="106" t="s">
        <v>915</v>
      </c>
      <c r="AK265" s="54" t="s">
        <v>979</v>
      </c>
      <c r="AL265" s="106" t="s">
        <v>980</v>
      </c>
      <c r="AM265" s="54" t="s">
        <v>981</v>
      </c>
      <c r="AN265" s="54" t="s">
        <v>982</v>
      </c>
      <c r="AO265" s="54" t="s">
        <v>983</v>
      </c>
      <c r="AP265" s="54" t="s">
        <v>984</v>
      </c>
      <c r="AQ265" s="54" t="s">
        <v>985</v>
      </c>
      <c r="AR265" s="54" t="s">
        <v>986</v>
      </c>
      <c r="AS265" s="106" t="s">
        <v>969</v>
      </c>
      <c r="AU265" s="30" t="s">
        <v>447</v>
      </c>
      <c r="AV265" s="30" t="s">
        <v>448</v>
      </c>
      <c r="AW265" s="30" t="s">
        <v>449</v>
      </c>
      <c r="AX265" s="30" t="s">
        <v>461</v>
      </c>
      <c r="AY265" s="30" t="s">
        <v>450</v>
      </c>
      <c r="AZ265" s="30" t="s">
        <v>451</v>
      </c>
      <c r="BA265" s="30" t="s">
        <v>463</v>
      </c>
      <c r="BB265" s="54" t="s">
        <v>464</v>
      </c>
      <c r="BC265" s="54" t="s">
        <v>490</v>
      </c>
      <c r="BD265" s="54" t="s">
        <v>501</v>
      </c>
      <c r="BE265" s="106" t="s">
        <v>839</v>
      </c>
      <c r="BF265" s="54" t="s">
        <v>911</v>
      </c>
      <c r="BG265" s="106" t="s">
        <v>915</v>
      </c>
      <c r="BH265" s="54" t="s">
        <v>979</v>
      </c>
      <c r="BI265" s="106" t="s">
        <v>980</v>
      </c>
      <c r="BJ265" s="54" t="s">
        <v>981</v>
      </c>
      <c r="BK265" s="54" t="s">
        <v>982</v>
      </c>
      <c r="BL265" s="54" t="s">
        <v>983</v>
      </c>
      <c r="BM265" s="54" t="s">
        <v>984</v>
      </c>
      <c r="BN265" s="54" t="s">
        <v>985</v>
      </c>
      <c r="BO265" s="54" t="s">
        <v>986</v>
      </c>
      <c r="BP265" s="106" t="s">
        <v>969</v>
      </c>
      <c r="BR265" s="30" t="s">
        <v>447</v>
      </c>
      <c r="BS265" s="30" t="s">
        <v>448</v>
      </c>
      <c r="BT265" s="30" t="s">
        <v>449</v>
      </c>
      <c r="BU265" s="30" t="s">
        <v>461</v>
      </c>
      <c r="BV265" s="30" t="s">
        <v>450</v>
      </c>
      <c r="BW265" s="30" t="s">
        <v>451</v>
      </c>
      <c r="BX265" s="30" t="s">
        <v>463</v>
      </c>
      <c r="BY265" s="54" t="s">
        <v>464</v>
      </c>
      <c r="BZ265" s="54" t="s">
        <v>490</v>
      </c>
      <c r="CA265" s="54" t="s">
        <v>501</v>
      </c>
      <c r="CB265" s="106" t="s">
        <v>839</v>
      </c>
      <c r="CC265" s="54" t="s">
        <v>911</v>
      </c>
      <c r="CD265" s="106" t="s">
        <v>915</v>
      </c>
      <c r="CE265" s="54" t="s">
        <v>979</v>
      </c>
      <c r="CF265" s="106" t="s">
        <v>980</v>
      </c>
      <c r="CG265" s="54" t="s">
        <v>981</v>
      </c>
      <c r="CH265" s="54" t="s">
        <v>982</v>
      </c>
      <c r="CI265" s="54" t="s">
        <v>983</v>
      </c>
      <c r="CJ265" s="54" t="s">
        <v>984</v>
      </c>
      <c r="CK265" s="54" t="s">
        <v>985</v>
      </c>
      <c r="CL265" s="54" t="s">
        <v>986</v>
      </c>
      <c r="CM265" s="106" t="s">
        <v>969</v>
      </c>
      <c r="CO265" s="30" t="s">
        <v>447</v>
      </c>
      <c r="CP265" s="30" t="s">
        <v>448</v>
      </c>
      <c r="CQ265" s="30" t="s">
        <v>449</v>
      </c>
      <c r="CR265" s="30" t="s">
        <v>461</v>
      </c>
      <c r="CS265" s="30" t="s">
        <v>450</v>
      </c>
      <c r="CT265" s="30" t="s">
        <v>451</v>
      </c>
      <c r="CU265" s="30" t="s">
        <v>463</v>
      </c>
      <c r="CV265" s="54" t="s">
        <v>464</v>
      </c>
      <c r="CW265" s="54" t="s">
        <v>490</v>
      </c>
      <c r="CX265" s="54" t="s">
        <v>501</v>
      </c>
      <c r="CY265" s="106" t="s">
        <v>839</v>
      </c>
      <c r="CZ265" s="54" t="s">
        <v>911</v>
      </c>
      <c r="DA265" s="106" t="s">
        <v>915</v>
      </c>
      <c r="DB265" s="54" t="s">
        <v>979</v>
      </c>
      <c r="DC265" s="106" t="s">
        <v>980</v>
      </c>
      <c r="DD265" s="54" t="s">
        <v>981</v>
      </c>
      <c r="DE265" s="54" t="s">
        <v>982</v>
      </c>
      <c r="DF265" s="54" t="s">
        <v>983</v>
      </c>
      <c r="DG265" s="54" t="s">
        <v>984</v>
      </c>
      <c r="DH265" s="54" t="s">
        <v>985</v>
      </c>
      <c r="DI265" s="54" t="s">
        <v>986</v>
      </c>
      <c r="DJ265" s="106" t="s">
        <v>969</v>
      </c>
    </row>
    <row r="266" spans="1:135" x14ac:dyDescent="0.3">
      <c r="A266" s="64" t="s">
        <v>205</v>
      </c>
      <c r="B266" s="171" t="s">
        <v>455</v>
      </c>
      <c r="C266" s="171" t="s">
        <v>455</v>
      </c>
      <c r="D266" s="171" t="s">
        <v>455</v>
      </c>
      <c r="E266" s="171" t="s">
        <v>455</v>
      </c>
      <c r="F266" s="171" t="s">
        <v>455</v>
      </c>
      <c r="G266" s="171" t="s">
        <v>455</v>
      </c>
      <c r="H266" s="171" t="s">
        <v>455</v>
      </c>
      <c r="I266" s="59">
        <v>4000</v>
      </c>
      <c r="J266" s="59">
        <v>4000</v>
      </c>
      <c r="K266" s="402" t="s">
        <v>840</v>
      </c>
      <c r="L266" s="59">
        <v>4000</v>
      </c>
      <c r="M266" s="402" t="s">
        <v>840</v>
      </c>
      <c r="N266" s="59">
        <v>4000</v>
      </c>
      <c r="O266" s="402" t="s">
        <v>840</v>
      </c>
      <c r="P266" s="172">
        <v>4000</v>
      </c>
      <c r="Q266" s="172">
        <v>4000</v>
      </c>
      <c r="R266" s="172">
        <v>4000</v>
      </c>
      <c r="S266" s="173">
        <v>4000</v>
      </c>
      <c r="T266" s="173">
        <v>6500</v>
      </c>
      <c r="U266" s="62">
        <v>4000</v>
      </c>
      <c r="V266" s="402" t="s">
        <v>840</v>
      </c>
      <c r="X266" s="64" t="s">
        <v>205</v>
      </c>
      <c r="Y266" s="171" t="s">
        <v>455</v>
      </c>
      <c r="Z266" s="171" t="s">
        <v>455</v>
      </c>
      <c r="AA266" s="171" t="s">
        <v>455</v>
      </c>
      <c r="AB266" s="171" t="s">
        <v>455</v>
      </c>
      <c r="AC266" s="171" t="s">
        <v>455</v>
      </c>
      <c r="AD266" s="171" t="s">
        <v>455</v>
      </c>
      <c r="AE266" s="171" t="s">
        <v>455</v>
      </c>
      <c r="AF266" s="59">
        <v>5000</v>
      </c>
      <c r="AG266" s="59">
        <v>5500</v>
      </c>
      <c r="AH266" s="402" t="s">
        <v>840</v>
      </c>
      <c r="AI266" s="59">
        <v>6000</v>
      </c>
      <c r="AJ266" s="402" t="s">
        <v>840</v>
      </c>
      <c r="AK266" s="59">
        <v>6000</v>
      </c>
      <c r="AL266" s="402" t="s">
        <v>840</v>
      </c>
      <c r="AM266" s="172">
        <v>6000</v>
      </c>
      <c r="AN266" s="172">
        <v>6000</v>
      </c>
      <c r="AO266" s="172">
        <v>6000</v>
      </c>
      <c r="AP266" s="173">
        <v>5000</v>
      </c>
      <c r="AQ266" s="173">
        <v>5500</v>
      </c>
      <c r="AR266" s="223">
        <v>6000</v>
      </c>
      <c r="AS266" s="402" t="s">
        <v>840</v>
      </c>
      <c r="AU266" s="64" t="s">
        <v>205</v>
      </c>
      <c r="AV266" s="171" t="s">
        <v>455</v>
      </c>
      <c r="AW266" s="171" t="s">
        <v>455</v>
      </c>
      <c r="AX266" s="171" t="s">
        <v>455</v>
      </c>
      <c r="AY266" s="171" t="s">
        <v>455</v>
      </c>
      <c r="AZ266" s="171" t="s">
        <v>455</v>
      </c>
      <c r="BA266" s="171" t="s">
        <v>455</v>
      </c>
      <c r="BB266" s="171" t="s">
        <v>455</v>
      </c>
      <c r="BC266" s="59">
        <v>2000</v>
      </c>
      <c r="BD266" s="59">
        <v>1750</v>
      </c>
      <c r="BE266" s="402" t="s">
        <v>840</v>
      </c>
      <c r="BF266" s="59">
        <v>2000</v>
      </c>
      <c r="BG266" s="402" t="s">
        <v>840</v>
      </c>
      <c r="BH266" s="59">
        <v>2000</v>
      </c>
      <c r="BI266" s="402" t="s">
        <v>840</v>
      </c>
      <c r="BJ266" s="172">
        <v>2000</v>
      </c>
      <c r="BK266" s="172">
        <v>1500</v>
      </c>
      <c r="BL266" s="172">
        <v>2000</v>
      </c>
      <c r="BM266" s="173">
        <v>1500</v>
      </c>
      <c r="BN266" s="173">
        <v>1500</v>
      </c>
      <c r="BO266" s="62">
        <v>1500</v>
      </c>
      <c r="BP266" s="402" t="s">
        <v>840</v>
      </c>
      <c r="BR266" s="64" t="s">
        <v>205</v>
      </c>
      <c r="BS266" s="171" t="s">
        <v>455</v>
      </c>
      <c r="BT266" s="171" t="s">
        <v>455</v>
      </c>
      <c r="BU266" s="171" t="s">
        <v>455</v>
      </c>
      <c r="BV266" s="171" t="s">
        <v>455</v>
      </c>
      <c r="BW266" s="171" t="s">
        <v>455</v>
      </c>
      <c r="BX266" s="171" t="s">
        <v>455</v>
      </c>
      <c r="BY266" s="171" t="s">
        <v>455</v>
      </c>
      <c r="BZ266" s="59">
        <v>50</v>
      </c>
      <c r="CA266" s="59">
        <v>50</v>
      </c>
      <c r="CB266" s="402" t="s">
        <v>840</v>
      </c>
      <c r="CC266" s="59">
        <v>50</v>
      </c>
      <c r="CD266" s="402" t="s">
        <v>840</v>
      </c>
      <c r="CE266" s="59">
        <v>50</v>
      </c>
      <c r="CF266" s="402" t="s">
        <v>840</v>
      </c>
      <c r="CG266" s="172">
        <v>50</v>
      </c>
      <c r="CH266" s="172">
        <v>50</v>
      </c>
      <c r="CI266" s="172">
        <v>50</v>
      </c>
      <c r="CJ266" s="173">
        <v>50</v>
      </c>
      <c r="CK266" s="173">
        <v>50</v>
      </c>
      <c r="CL266" s="62">
        <v>50</v>
      </c>
      <c r="CM266" s="402" t="s">
        <v>840</v>
      </c>
      <c r="CO266" s="352" t="s">
        <v>205</v>
      </c>
      <c r="CP266" s="171" t="s">
        <v>455</v>
      </c>
      <c r="CQ266" s="171" t="s">
        <v>455</v>
      </c>
      <c r="CR266" s="171" t="s">
        <v>455</v>
      </c>
      <c r="CS266" s="171" t="s">
        <v>455</v>
      </c>
      <c r="CT266" s="171" t="s">
        <v>455</v>
      </c>
      <c r="CU266" s="171" t="s">
        <v>455</v>
      </c>
      <c r="CV266" s="171" t="s">
        <v>455</v>
      </c>
      <c r="CW266" s="59">
        <v>1400</v>
      </c>
      <c r="CX266" s="59">
        <v>1250</v>
      </c>
      <c r="CY266" s="274">
        <v>1250</v>
      </c>
      <c r="CZ266" s="59">
        <v>1250</v>
      </c>
      <c r="DA266" s="274">
        <v>1250</v>
      </c>
      <c r="DB266" s="59">
        <v>1250</v>
      </c>
      <c r="DC266" s="172">
        <v>1250</v>
      </c>
      <c r="DD266" s="172">
        <v>1250</v>
      </c>
      <c r="DE266" s="172">
        <v>1250</v>
      </c>
      <c r="DF266" s="172">
        <v>1250</v>
      </c>
      <c r="DG266" s="173">
        <v>1250</v>
      </c>
      <c r="DH266" s="173">
        <v>1250</v>
      </c>
      <c r="DI266" s="62">
        <v>1250</v>
      </c>
      <c r="DJ266" s="170">
        <v>1200</v>
      </c>
    </row>
    <row r="267" spans="1:135" x14ac:dyDescent="0.3">
      <c r="A267" s="64" t="s">
        <v>72</v>
      </c>
      <c r="B267" s="224">
        <v>5500</v>
      </c>
      <c r="C267" s="224">
        <v>3250</v>
      </c>
      <c r="D267" s="224">
        <v>3000</v>
      </c>
      <c r="E267" s="224">
        <v>6000</v>
      </c>
      <c r="F267" s="224">
        <v>4000</v>
      </c>
      <c r="G267" s="171" t="s">
        <v>455</v>
      </c>
      <c r="H267" s="35">
        <v>5750</v>
      </c>
      <c r="I267" s="59">
        <v>5000</v>
      </c>
      <c r="J267" s="59">
        <v>3250</v>
      </c>
      <c r="K267" s="402"/>
      <c r="L267" s="59">
        <v>3000</v>
      </c>
      <c r="M267" s="402"/>
      <c r="N267" s="172">
        <v>3500</v>
      </c>
      <c r="O267" s="402"/>
      <c r="P267" s="171" t="s">
        <v>455</v>
      </c>
      <c r="Q267" s="178">
        <v>6000</v>
      </c>
      <c r="R267" s="172">
        <v>4500</v>
      </c>
      <c r="S267" s="173">
        <v>6000</v>
      </c>
      <c r="T267" s="173">
        <v>6000</v>
      </c>
      <c r="U267" s="62">
        <v>6000</v>
      </c>
      <c r="V267" s="402"/>
      <c r="X267" s="64" t="s">
        <v>72</v>
      </c>
      <c r="Y267" s="224">
        <v>5000</v>
      </c>
      <c r="Z267" s="224">
        <v>4000</v>
      </c>
      <c r="AA267" s="224">
        <v>5000</v>
      </c>
      <c r="AB267" s="224">
        <v>6100</v>
      </c>
      <c r="AC267" s="224">
        <v>6000</v>
      </c>
      <c r="AD267" s="171" t="s">
        <v>455</v>
      </c>
      <c r="AE267" s="35">
        <v>6980</v>
      </c>
      <c r="AF267" s="59">
        <v>6000</v>
      </c>
      <c r="AG267" s="59">
        <v>5000</v>
      </c>
      <c r="AH267" s="402"/>
      <c r="AI267" s="59">
        <v>5000</v>
      </c>
      <c r="AJ267" s="402"/>
      <c r="AK267" s="172">
        <v>5500</v>
      </c>
      <c r="AL267" s="402"/>
      <c r="AM267" s="171" t="s">
        <v>455</v>
      </c>
      <c r="AN267" s="178">
        <v>7500</v>
      </c>
      <c r="AO267" s="172">
        <v>5500</v>
      </c>
      <c r="AP267" s="173">
        <v>5500</v>
      </c>
      <c r="AQ267" s="173">
        <v>5500</v>
      </c>
      <c r="AR267" s="223">
        <v>5500</v>
      </c>
      <c r="AS267" s="402"/>
      <c r="AU267" s="64" t="s">
        <v>72</v>
      </c>
      <c r="AV267" s="224">
        <v>1500</v>
      </c>
      <c r="AW267" s="224">
        <v>1500</v>
      </c>
      <c r="AX267" s="224">
        <v>1500</v>
      </c>
      <c r="AY267" s="224">
        <v>1500</v>
      </c>
      <c r="AZ267" s="224">
        <v>1500</v>
      </c>
      <c r="BA267" s="171" t="s">
        <v>455</v>
      </c>
      <c r="BB267" s="35">
        <v>1750</v>
      </c>
      <c r="BC267" s="59">
        <v>1125</v>
      </c>
      <c r="BD267" s="59">
        <v>1250</v>
      </c>
      <c r="BE267" s="402"/>
      <c r="BF267" s="59">
        <v>1250</v>
      </c>
      <c r="BG267" s="402"/>
      <c r="BH267" s="172">
        <v>1250</v>
      </c>
      <c r="BI267" s="402"/>
      <c r="BJ267" s="171" t="s">
        <v>455</v>
      </c>
      <c r="BK267" s="178">
        <v>1500</v>
      </c>
      <c r="BL267" s="172">
        <v>1500</v>
      </c>
      <c r="BM267" s="173">
        <v>1000</v>
      </c>
      <c r="BN267" s="173">
        <v>1000</v>
      </c>
      <c r="BO267" s="62">
        <v>1000</v>
      </c>
      <c r="BP267" s="402"/>
      <c r="BR267" s="64" t="s">
        <v>72</v>
      </c>
      <c r="BS267" s="224">
        <v>100</v>
      </c>
      <c r="BT267" s="224">
        <v>50</v>
      </c>
      <c r="BU267" s="224">
        <v>100</v>
      </c>
      <c r="BV267" s="224">
        <v>75</v>
      </c>
      <c r="BW267" s="224">
        <v>100</v>
      </c>
      <c r="BX267" s="171" t="s">
        <v>455</v>
      </c>
      <c r="BY267" s="35">
        <v>100</v>
      </c>
      <c r="BZ267" s="59">
        <v>50</v>
      </c>
      <c r="CA267" s="59">
        <v>250</v>
      </c>
      <c r="CB267" s="402"/>
      <c r="CC267" s="59">
        <v>50</v>
      </c>
      <c r="CD267" s="402"/>
      <c r="CE267" s="172">
        <v>50</v>
      </c>
      <c r="CF267" s="402"/>
      <c r="CG267" s="171" t="s">
        <v>455</v>
      </c>
      <c r="CH267" s="178">
        <v>50</v>
      </c>
      <c r="CI267" s="172">
        <v>100</v>
      </c>
      <c r="CJ267" s="173">
        <v>50</v>
      </c>
      <c r="CK267" s="173">
        <v>50</v>
      </c>
      <c r="CL267" s="62">
        <v>50</v>
      </c>
      <c r="CM267" s="402"/>
      <c r="CO267" s="352" t="s">
        <v>72</v>
      </c>
      <c r="CP267" s="225">
        <v>100</v>
      </c>
      <c r="CQ267" s="225">
        <v>50</v>
      </c>
      <c r="CR267" s="226">
        <v>100</v>
      </c>
      <c r="CS267" s="226">
        <v>75</v>
      </c>
      <c r="CT267" s="227">
        <v>100</v>
      </c>
      <c r="CU267" s="171" t="s">
        <v>455</v>
      </c>
      <c r="CV267" s="35">
        <v>1000</v>
      </c>
      <c r="CW267" s="59">
        <v>1000</v>
      </c>
      <c r="CX267" s="59">
        <v>1000</v>
      </c>
      <c r="CY267" s="59">
        <v>1000</v>
      </c>
      <c r="CZ267" s="59">
        <v>1000</v>
      </c>
      <c r="DA267" s="171" t="s">
        <v>455</v>
      </c>
      <c r="DB267" s="172">
        <v>1000</v>
      </c>
      <c r="DC267" s="172">
        <v>1000</v>
      </c>
      <c r="DD267" s="171" t="s">
        <v>455</v>
      </c>
      <c r="DE267" s="172">
        <v>1000</v>
      </c>
      <c r="DF267" s="172">
        <v>1000</v>
      </c>
      <c r="DG267" s="173">
        <v>1200</v>
      </c>
      <c r="DH267" s="173">
        <v>1200</v>
      </c>
      <c r="DI267" s="62">
        <v>1000</v>
      </c>
      <c r="DJ267" s="173">
        <v>1500</v>
      </c>
    </row>
    <row r="268" spans="1:135" x14ac:dyDescent="0.3">
      <c r="A268" s="64" t="s">
        <v>0</v>
      </c>
      <c r="B268" s="224">
        <v>3000</v>
      </c>
      <c r="C268" s="224">
        <v>8000</v>
      </c>
      <c r="D268" s="171" t="s">
        <v>455</v>
      </c>
      <c r="E268" s="178">
        <v>7000</v>
      </c>
      <c r="F268" s="178">
        <v>7500</v>
      </c>
      <c r="G268" s="185">
        <v>5500</v>
      </c>
      <c r="H268" s="35">
        <v>8000</v>
      </c>
      <c r="I268" s="59">
        <v>7500</v>
      </c>
      <c r="J268" s="59">
        <v>7000</v>
      </c>
      <c r="K268" s="402"/>
      <c r="L268" s="59">
        <v>7500</v>
      </c>
      <c r="M268" s="402"/>
      <c r="N268" s="127">
        <v>7500</v>
      </c>
      <c r="O268" s="402"/>
      <c r="P268" s="172">
        <v>7250</v>
      </c>
      <c r="Q268" s="172">
        <v>8250</v>
      </c>
      <c r="R268" s="172">
        <v>7000</v>
      </c>
      <c r="S268" s="173">
        <v>8000</v>
      </c>
      <c r="T268" s="173">
        <v>6000</v>
      </c>
      <c r="U268" s="62">
        <v>7000</v>
      </c>
      <c r="V268" s="402"/>
      <c r="X268" s="64" t="s">
        <v>0</v>
      </c>
      <c r="Y268" s="224">
        <v>8000</v>
      </c>
      <c r="Z268" s="224">
        <v>6000</v>
      </c>
      <c r="AA268" s="171" t="s">
        <v>455</v>
      </c>
      <c r="AB268" s="178">
        <v>6500</v>
      </c>
      <c r="AC268" s="178">
        <v>6000</v>
      </c>
      <c r="AD268" s="185">
        <v>7000</v>
      </c>
      <c r="AE268" s="35">
        <v>6000</v>
      </c>
      <c r="AF268" s="59">
        <v>13500</v>
      </c>
      <c r="AG268" s="59">
        <v>6000</v>
      </c>
      <c r="AH268" s="402"/>
      <c r="AI268" s="59">
        <v>6500</v>
      </c>
      <c r="AJ268" s="402"/>
      <c r="AK268" s="127">
        <v>7200</v>
      </c>
      <c r="AL268" s="402"/>
      <c r="AM268" s="172">
        <v>6500</v>
      </c>
      <c r="AN268" s="172">
        <v>7000</v>
      </c>
      <c r="AO268" s="172">
        <v>6250</v>
      </c>
      <c r="AP268" s="173">
        <v>6000</v>
      </c>
      <c r="AQ268" s="173">
        <v>7000</v>
      </c>
      <c r="AR268" s="223">
        <v>15000</v>
      </c>
      <c r="AS268" s="402"/>
      <c r="AU268" s="64" t="s">
        <v>0</v>
      </c>
      <c r="AV268" s="224">
        <v>2000</v>
      </c>
      <c r="AW268" s="224">
        <v>1250</v>
      </c>
      <c r="AX268" s="171" t="s">
        <v>455</v>
      </c>
      <c r="AY268" s="178">
        <v>2000</v>
      </c>
      <c r="AZ268" s="178">
        <v>2000</v>
      </c>
      <c r="BA268" s="185">
        <v>2000</v>
      </c>
      <c r="BB268" s="35">
        <v>2000</v>
      </c>
      <c r="BC268" s="59">
        <v>2000</v>
      </c>
      <c r="BD268" s="59">
        <v>2000</v>
      </c>
      <c r="BE268" s="402"/>
      <c r="BF268" s="59">
        <v>2500</v>
      </c>
      <c r="BG268" s="402"/>
      <c r="BH268" s="127">
        <v>2000</v>
      </c>
      <c r="BI268" s="402"/>
      <c r="BJ268" s="172">
        <v>2500</v>
      </c>
      <c r="BK268" s="172">
        <v>2500</v>
      </c>
      <c r="BL268" s="172">
        <v>2500</v>
      </c>
      <c r="BM268" s="173">
        <v>2500</v>
      </c>
      <c r="BN268" s="173">
        <v>2125</v>
      </c>
      <c r="BO268" s="63">
        <v>1000</v>
      </c>
      <c r="BP268" s="402"/>
      <c r="BR268" s="64" t="s">
        <v>0</v>
      </c>
      <c r="BS268" s="224">
        <v>50</v>
      </c>
      <c r="BT268" s="224">
        <v>75</v>
      </c>
      <c r="BU268" s="171" t="s">
        <v>455</v>
      </c>
      <c r="BV268" s="178">
        <v>75</v>
      </c>
      <c r="BW268" s="178">
        <v>50</v>
      </c>
      <c r="BX268" s="185">
        <v>50</v>
      </c>
      <c r="BY268" s="35">
        <v>100</v>
      </c>
      <c r="BZ268" s="59">
        <v>100</v>
      </c>
      <c r="CA268" s="59">
        <v>50</v>
      </c>
      <c r="CB268" s="402"/>
      <c r="CC268" s="59">
        <v>50</v>
      </c>
      <c r="CD268" s="402"/>
      <c r="CE268" s="127">
        <v>100</v>
      </c>
      <c r="CF268" s="402"/>
      <c r="CG268" s="172">
        <v>250</v>
      </c>
      <c r="CH268" s="172">
        <v>75</v>
      </c>
      <c r="CI268" s="172">
        <v>175</v>
      </c>
      <c r="CJ268" s="173">
        <v>50</v>
      </c>
      <c r="CK268" s="173">
        <v>50</v>
      </c>
      <c r="CL268" s="62">
        <v>50</v>
      </c>
      <c r="CM268" s="402"/>
      <c r="CO268" s="352" t="s">
        <v>0</v>
      </c>
      <c r="CP268" s="225">
        <v>1275</v>
      </c>
      <c r="CQ268" s="225">
        <v>1400</v>
      </c>
      <c r="CR268" s="169" t="s">
        <v>455</v>
      </c>
      <c r="CS268" s="225">
        <v>1500</v>
      </c>
      <c r="CT268" s="178">
        <v>1500</v>
      </c>
      <c r="CU268" s="178">
        <v>1500</v>
      </c>
      <c r="CV268" s="9">
        <v>1300</v>
      </c>
      <c r="CW268" s="76">
        <v>1250</v>
      </c>
      <c r="CX268" s="76">
        <v>1200</v>
      </c>
      <c r="CY268" s="59">
        <v>1500</v>
      </c>
      <c r="CZ268" s="59">
        <v>1400</v>
      </c>
      <c r="DA268" s="127">
        <v>1300</v>
      </c>
      <c r="DB268" s="126">
        <v>1200</v>
      </c>
      <c r="DC268" s="172">
        <v>1200</v>
      </c>
      <c r="DD268" s="172">
        <v>1250</v>
      </c>
      <c r="DE268" s="185">
        <v>1000</v>
      </c>
      <c r="DF268" s="172">
        <v>1500</v>
      </c>
      <c r="DG268" s="170">
        <v>1200</v>
      </c>
      <c r="DH268" s="173">
        <v>1200</v>
      </c>
      <c r="DI268" s="62">
        <v>1200</v>
      </c>
      <c r="DJ268" s="169" t="s">
        <v>455</v>
      </c>
    </row>
    <row r="269" spans="1:135" x14ac:dyDescent="0.3">
      <c r="A269" s="64" t="s">
        <v>79</v>
      </c>
      <c r="B269" s="171" t="s">
        <v>455</v>
      </c>
      <c r="C269" s="171" t="s">
        <v>455</v>
      </c>
      <c r="D269" s="171" t="s">
        <v>455</v>
      </c>
      <c r="E269" s="171">
        <v>3950</v>
      </c>
      <c r="F269" s="178">
        <v>3500</v>
      </c>
      <c r="G269" s="178">
        <v>3500</v>
      </c>
      <c r="H269" s="35">
        <v>3500</v>
      </c>
      <c r="I269" s="171" t="s">
        <v>455</v>
      </c>
      <c r="J269" s="171" t="s">
        <v>455</v>
      </c>
      <c r="K269" s="402"/>
      <c r="L269" s="174">
        <v>5250</v>
      </c>
      <c r="M269" s="402"/>
      <c r="N269" s="172">
        <v>5500</v>
      </c>
      <c r="O269" s="402"/>
      <c r="P269" s="178">
        <v>5500</v>
      </c>
      <c r="Q269" s="178">
        <v>6000</v>
      </c>
      <c r="R269" s="172">
        <v>6000</v>
      </c>
      <c r="S269" s="170">
        <v>6000</v>
      </c>
      <c r="T269" s="173">
        <v>3500</v>
      </c>
      <c r="U269" s="62">
        <v>3500</v>
      </c>
      <c r="V269" s="402"/>
      <c r="X269" s="64" t="s">
        <v>79</v>
      </c>
      <c r="Y269" s="171" t="s">
        <v>455</v>
      </c>
      <c r="Z269" s="171" t="s">
        <v>455</v>
      </c>
      <c r="AA269" s="171" t="s">
        <v>455</v>
      </c>
      <c r="AB269" s="171">
        <v>6050</v>
      </c>
      <c r="AC269" s="178">
        <v>4500</v>
      </c>
      <c r="AD269" s="178">
        <v>4500</v>
      </c>
      <c r="AE269" s="35">
        <v>4500</v>
      </c>
      <c r="AF269" s="171" t="s">
        <v>455</v>
      </c>
      <c r="AG269" s="171" t="s">
        <v>455</v>
      </c>
      <c r="AH269" s="402"/>
      <c r="AI269" s="174">
        <v>5000</v>
      </c>
      <c r="AJ269" s="402"/>
      <c r="AK269" s="172">
        <v>3500</v>
      </c>
      <c r="AL269" s="402"/>
      <c r="AM269" s="178">
        <v>3500</v>
      </c>
      <c r="AN269" s="178">
        <v>7000</v>
      </c>
      <c r="AO269" s="172">
        <v>6500</v>
      </c>
      <c r="AP269" s="170">
        <v>6000</v>
      </c>
      <c r="AQ269" s="173">
        <v>4000</v>
      </c>
      <c r="AR269" s="223">
        <v>4500</v>
      </c>
      <c r="AS269" s="402"/>
      <c r="AU269" s="64" t="s">
        <v>79</v>
      </c>
      <c r="AV269" s="171" t="s">
        <v>455</v>
      </c>
      <c r="AW269" s="171" t="s">
        <v>455</v>
      </c>
      <c r="AX269" s="171" t="s">
        <v>455</v>
      </c>
      <c r="AY269" s="171">
        <v>1000</v>
      </c>
      <c r="AZ269" s="178">
        <v>1000</v>
      </c>
      <c r="BA269" s="178">
        <v>1000</v>
      </c>
      <c r="BB269" s="35">
        <v>1000</v>
      </c>
      <c r="BC269" s="171" t="s">
        <v>455</v>
      </c>
      <c r="BD269" s="171" t="s">
        <v>455</v>
      </c>
      <c r="BE269" s="402"/>
      <c r="BF269" s="172">
        <v>1000</v>
      </c>
      <c r="BG269" s="402"/>
      <c r="BH269" s="172">
        <v>1000</v>
      </c>
      <c r="BI269" s="402"/>
      <c r="BJ269" s="178">
        <v>1000</v>
      </c>
      <c r="BK269" s="178">
        <v>1500</v>
      </c>
      <c r="BL269" s="172">
        <v>1400</v>
      </c>
      <c r="BM269" s="170">
        <v>1500</v>
      </c>
      <c r="BN269" s="173">
        <v>1000</v>
      </c>
      <c r="BO269" s="62">
        <v>1000</v>
      </c>
      <c r="BP269" s="402"/>
      <c r="BR269" s="64" t="s">
        <v>79</v>
      </c>
      <c r="BS269" s="171" t="s">
        <v>455</v>
      </c>
      <c r="BT269" s="171" t="s">
        <v>455</v>
      </c>
      <c r="BU269" s="171" t="s">
        <v>455</v>
      </c>
      <c r="BV269" s="171">
        <v>75</v>
      </c>
      <c r="BW269" s="178">
        <v>100</v>
      </c>
      <c r="BX269" s="178">
        <v>100</v>
      </c>
      <c r="BY269" s="35">
        <v>100</v>
      </c>
      <c r="BZ269" s="171" t="s">
        <v>455</v>
      </c>
      <c r="CA269" s="171" t="s">
        <v>455</v>
      </c>
      <c r="CB269" s="402"/>
      <c r="CC269" s="172">
        <v>250</v>
      </c>
      <c r="CD269" s="402"/>
      <c r="CE269" s="172">
        <v>250</v>
      </c>
      <c r="CF269" s="402"/>
      <c r="CG269" s="178">
        <v>100</v>
      </c>
      <c r="CH269" s="178">
        <v>250</v>
      </c>
      <c r="CI269" s="172">
        <v>100</v>
      </c>
      <c r="CJ269" s="170">
        <v>250</v>
      </c>
      <c r="CK269" s="173">
        <v>138</v>
      </c>
      <c r="CL269" s="63">
        <v>100</v>
      </c>
      <c r="CM269" s="402"/>
      <c r="CO269" s="352" t="s">
        <v>79</v>
      </c>
      <c r="CP269" s="169" t="s">
        <v>455</v>
      </c>
      <c r="CQ269" s="169" t="s">
        <v>455</v>
      </c>
      <c r="CR269" s="169" t="s">
        <v>455</v>
      </c>
      <c r="CS269" s="228">
        <v>1100</v>
      </c>
      <c r="CT269" s="185">
        <v>1175</v>
      </c>
      <c r="CU269" s="172">
        <v>1000</v>
      </c>
      <c r="CV269" s="9">
        <v>1000</v>
      </c>
      <c r="CW269" s="171" t="s">
        <v>455</v>
      </c>
      <c r="CX269" s="171" t="s">
        <v>455</v>
      </c>
      <c r="CY269" s="171" t="s">
        <v>455</v>
      </c>
      <c r="CZ269" s="172">
        <v>1000</v>
      </c>
      <c r="DA269" s="178">
        <v>1000</v>
      </c>
      <c r="DB269" s="172">
        <v>1000</v>
      </c>
      <c r="DC269" s="172">
        <v>1000</v>
      </c>
      <c r="DD269" s="178">
        <v>1000</v>
      </c>
      <c r="DE269" s="172">
        <v>1000</v>
      </c>
      <c r="DF269" s="172">
        <v>1000</v>
      </c>
      <c r="DG269" s="173">
        <v>1000</v>
      </c>
      <c r="DH269" s="173">
        <v>1000</v>
      </c>
      <c r="DI269" s="63">
        <v>1100</v>
      </c>
      <c r="DJ269" s="169" t="s">
        <v>455</v>
      </c>
    </row>
    <row r="270" spans="1:135" x14ac:dyDescent="0.3">
      <c r="A270" s="64" t="s">
        <v>818</v>
      </c>
      <c r="B270" s="171" t="s">
        <v>455</v>
      </c>
      <c r="C270" s="171" t="s">
        <v>455</v>
      </c>
      <c r="D270" s="171" t="s">
        <v>455</v>
      </c>
      <c r="E270" s="171" t="s">
        <v>455</v>
      </c>
      <c r="F270" s="171" t="s">
        <v>455</v>
      </c>
      <c r="G270" s="171" t="s">
        <v>455</v>
      </c>
      <c r="H270" s="171" t="s">
        <v>455</v>
      </c>
      <c r="I270" s="171" t="s">
        <v>455</v>
      </c>
      <c r="J270" s="171" t="s">
        <v>455</v>
      </c>
      <c r="K270" s="402"/>
      <c r="L270" s="169" t="s">
        <v>455</v>
      </c>
      <c r="M270" s="402"/>
      <c r="N270" s="171" t="s">
        <v>455</v>
      </c>
      <c r="O270" s="402"/>
      <c r="P270" s="178">
        <v>6000</v>
      </c>
      <c r="Q270" s="169" t="s">
        <v>455</v>
      </c>
      <c r="R270" s="169" t="s">
        <v>455</v>
      </c>
      <c r="S270" s="169" t="s">
        <v>455</v>
      </c>
      <c r="T270" s="173">
        <v>3800</v>
      </c>
      <c r="U270" s="169" t="s">
        <v>455</v>
      </c>
      <c r="V270" s="402"/>
      <c r="X270" s="64" t="s">
        <v>818</v>
      </c>
      <c r="Y270" s="171" t="s">
        <v>455</v>
      </c>
      <c r="Z270" s="171" t="s">
        <v>455</v>
      </c>
      <c r="AA270" s="171" t="s">
        <v>455</v>
      </c>
      <c r="AB270" s="171" t="s">
        <v>455</v>
      </c>
      <c r="AC270" s="171" t="s">
        <v>455</v>
      </c>
      <c r="AD270" s="171" t="s">
        <v>455</v>
      </c>
      <c r="AE270" s="171" t="s">
        <v>455</v>
      </c>
      <c r="AF270" s="171" t="s">
        <v>455</v>
      </c>
      <c r="AG270" s="171" t="s">
        <v>455</v>
      </c>
      <c r="AH270" s="402"/>
      <c r="AI270" s="169" t="s">
        <v>455</v>
      </c>
      <c r="AJ270" s="402"/>
      <c r="AK270" s="171" t="s">
        <v>455</v>
      </c>
      <c r="AL270" s="402"/>
      <c r="AM270" s="178">
        <v>4500</v>
      </c>
      <c r="AN270" s="169" t="s">
        <v>455</v>
      </c>
      <c r="AO270" s="169" t="s">
        <v>455</v>
      </c>
      <c r="AP270" s="169" t="s">
        <v>455</v>
      </c>
      <c r="AQ270" s="173">
        <v>4200</v>
      </c>
      <c r="AR270" s="211" t="s">
        <v>455</v>
      </c>
      <c r="AS270" s="402"/>
      <c r="AU270" s="64" t="s">
        <v>818</v>
      </c>
      <c r="AV270" s="171" t="s">
        <v>455</v>
      </c>
      <c r="AW270" s="171" t="s">
        <v>455</v>
      </c>
      <c r="AX270" s="171" t="s">
        <v>455</v>
      </c>
      <c r="AY270" s="171" t="s">
        <v>455</v>
      </c>
      <c r="AZ270" s="171" t="s">
        <v>455</v>
      </c>
      <c r="BA270" s="171" t="s">
        <v>455</v>
      </c>
      <c r="BB270" s="171" t="s">
        <v>455</v>
      </c>
      <c r="BC270" s="171" t="s">
        <v>455</v>
      </c>
      <c r="BD270" s="171" t="s">
        <v>455</v>
      </c>
      <c r="BE270" s="402"/>
      <c r="BF270" s="171" t="s">
        <v>455</v>
      </c>
      <c r="BG270" s="402"/>
      <c r="BH270" s="171" t="s">
        <v>455</v>
      </c>
      <c r="BI270" s="402"/>
      <c r="BJ270" s="178">
        <v>1000</v>
      </c>
      <c r="BK270" s="169" t="s">
        <v>455</v>
      </c>
      <c r="BL270" s="169" t="s">
        <v>455</v>
      </c>
      <c r="BM270" s="169" t="s">
        <v>455</v>
      </c>
      <c r="BN270" s="173">
        <v>1000</v>
      </c>
      <c r="BO270" s="169" t="s">
        <v>455</v>
      </c>
      <c r="BP270" s="402"/>
      <c r="BR270" s="64" t="s">
        <v>818</v>
      </c>
      <c r="BS270" s="171" t="s">
        <v>455</v>
      </c>
      <c r="BT270" s="171" t="s">
        <v>455</v>
      </c>
      <c r="BU270" s="171" t="s">
        <v>455</v>
      </c>
      <c r="BV270" s="171" t="s">
        <v>455</v>
      </c>
      <c r="BW270" s="171" t="s">
        <v>455</v>
      </c>
      <c r="BX270" s="171" t="s">
        <v>455</v>
      </c>
      <c r="BY270" s="171" t="s">
        <v>455</v>
      </c>
      <c r="BZ270" s="171" t="s">
        <v>455</v>
      </c>
      <c r="CA270" s="171" t="s">
        <v>455</v>
      </c>
      <c r="CB270" s="402"/>
      <c r="CC270" s="171" t="s">
        <v>455</v>
      </c>
      <c r="CD270" s="402"/>
      <c r="CE270" s="171" t="s">
        <v>455</v>
      </c>
      <c r="CF270" s="402"/>
      <c r="CG270" s="178">
        <v>100</v>
      </c>
      <c r="CH270" s="169" t="s">
        <v>455</v>
      </c>
      <c r="CI270" s="169" t="s">
        <v>455</v>
      </c>
      <c r="CJ270" s="169" t="s">
        <v>455</v>
      </c>
      <c r="CK270" s="173">
        <v>100</v>
      </c>
      <c r="CL270" s="169" t="s">
        <v>455</v>
      </c>
      <c r="CM270" s="402"/>
      <c r="CO270" s="352" t="s">
        <v>818</v>
      </c>
      <c r="CP270" s="171" t="s">
        <v>455</v>
      </c>
      <c r="CQ270" s="171" t="s">
        <v>455</v>
      </c>
      <c r="CR270" s="171" t="s">
        <v>455</v>
      </c>
      <c r="CS270" s="171" t="s">
        <v>455</v>
      </c>
      <c r="CT270" s="171" t="s">
        <v>455</v>
      </c>
      <c r="CU270" s="171" t="s">
        <v>455</v>
      </c>
      <c r="CV270" s="171" t="s">
        <v>455</v>
      </c>
      <c r="CW270" s="171" t="s">
        <v>455</v>
      </c>
      <c r="CX270" s="171" t="s">
        <v>455</v>
      </c>
      <c r="CY270" s="171" t="s">
        <v>455</v>
      </c>
      <c r="CZ270" s="171" t="s">
        <v>455</v>
      </c>
      <c r="DA270" s="171" t="s">
        <v>455</v>
      </c>
      <c r="DB270" s="171" t="s">
        <v>455</v>
      </c>
      <c r="DC270" s="171" t="s">
        <v>455</v>
      </c>
      <c r="DD270" s="185">
        <v>1225</v>
      </c>
      <c r="DE270" s="169" t="s">
        <v>455</v>
      </c>
      <c r="DF270" s="169" t="s">
        <v>455</v>
      </c>
      <c r="DG270" s="169" t="s">
        <v>455</v>
      </c>
      <c r="DH270" s="173">
        <v>865</v>
      </c>
      <c r="DI270" s="169" t="s">
        <v>455</v>
      </c>
      <c r="DJ270" s="169" t="s">
        <v>455</v>
      </c>
    </row>
    <row r="271" spans="1:135" x14ac:dyDescent="0.3">
      <c r="A271" s="64" t="s">
        <v>164</v>
      </c>
      <c r="B271" s="171" t="s">
        <v>455</v>
      </c>
      <c r="C271" s="171" t="s">
        <v>455</v>
      </c>
      <c r="D271" s="171" t="s">
        <v>455</v>
      </c>
      <c r="E271" s="171" t="s">
        <v>455</v>
      </c>
      <c r="F271" s="171" t="s">
        <v>455</v>
      </c>
      <c r="G271" s="171" t="s">
        <v>455</v>
      </c>
      <c r="H271" s="171" t="s">
        <v>455</v>
      </c>
      <c r="I271" s="171" t="s">
        <v>455</v>
      </c>
      <c r="J271" s="171" t="s">
        <v>455</v>
      </c>
      <c r="K271" s="402"/>
      <c r="L271" s="169" t="s">
        <v>455</v>
      </c>
      <c r="M271" s="402"/>
      <c r="N271" s="172">
        <v>6000</v>
      </c>
      <c r="O271" s="402"/>
      <c r="P271" s="171" t="s">
        <v>455</v>
      </c>
      <c r="Q271" s="178">
        <v>5000</v>
      </c>
      <c r="R271" s="169" t="s">
        <v>455</v>
      </c>
      <c r="S271" s="173">
        <v>6000</v>
      </c>
      <c r="T271" s="173">
        <v>6000</v>
      </c>
      <c r="U271" s="62">
        <v>6000</v>
      </c>
      <c r="V271" s="402"/>
      <c r="X271" s="64" t="s">
        <v>164</v>
      </c>
      <c r="Y271" s="171" t="s">
        <v>455</v>
      </c>
      <c r="Z271" s="171" t="s">
        <v>455</v>
      </c>
      <c r="AA271" s="171" t="s">
        <v>455</v>
      </c>
      <c r="AB271" s="171" t="s">
        <v>455</v>
      </c>
      <c r="AC271" s="171" t="s">
        <v>455</v>
      </c>
      <c r="AD271" s="171" t="s">
        <v>455</v>
      </c>
      <c r="AE271" s="171" t="s">
        <v>455</v>
      </c>
      <c r="AF271" s="171" t="s">
        <v>455</v>
      </c>
      <c r="AG271" s="171" t="s">
        <v>455</v>
      </c>
      <c r="AH271" s="402"/>
      <c r="AI271" s="169" t="s">
        <v>455</v>
      </c>
      <c r="AJ271" s="402"/>
      <c r="AK271" s="172">
        <v>3625</v>
      </c>
      <c r="AL271" s="402"/>
      <c r="AM271" s="171" t="s">
        <v>455</v>
      </c>
      <c r="AN271" s="178">
        <v>4250</v>
      </c>
      <c r="AO271" s="169" t="s">
        <v>455</v>
      </c>
      <c r="AP271" s="173">
        <v>6000</v>
      </c>
      <c r="AQ271" s="173">
        <v>6000</v>
      </c>
      <c r="AR271" s="223">
        <v>6000</v>
      </c>
      <c r="AS271" s="402"/>
      <c r="AU271" s="64" t="s">
        <v>164</v>
      </c>
      <c r="AV271" s="171" t="s">
        <v>455</v>
      </c>
      <c r="AW271" s="171" t="s">
        <v>455</v>
      </c>
      <c r="AX271" s="171" t="s">
        <v>455</v>
      </c>
      <c r="AY271" s="171" t="s">
        <v>455</v>
      </c>
      <c r="AZ271" s="171" t="s">
        <v>455</v>
      </c>
      <c r="BA271" s="171" t="s">
        <v>455</v>
      </c>
      <c r="BB271" s="171" t="s">
        <v>455</v>
      </c>
      <c r="BC271" s="171" t="s">
        <v>455</v>
      </c>
      <c r="BD271" s="171" t="s">
        <v>455</v>
      </c>
      <c r="BE271" s="402"/>
      <c r="BF271" s="171" t="s">
        <v>455</v>
      </c>
      <c r="BG271" s="402"/>
      <c r="BH271" s="172">
        <v>1000</v>
      </c>
      <c r="BI271" s="402"/>
      <c r="BJ271" s="171" t="s">
        <v>455</v>
      </c>
      <c r="BK271" s="178">
        <v>875</v>
      </c>
      <c r="BL271" s="169" t="s">
        <v>455</v>
      </c>
      <c r="BM271" s="173">
        <v>1000</v>
      </c>
      <c r="BN271" s="173">
        <v>1000</v>
      </c>
      <c r="BO271" s="62">
        <v>1000</v>
      </c>
      <c r="BP271" s="402"/>
      <c r="BR271" s="64" t="s">
        <v>164</v>
      </c>
      <c r="BS271" s="171" t="s">
        <v>455</v>
      </c>
      <c r="BT271" s="171" t="s">
        <v>455</v>
      </c>
      <c r="BU271" s="171" t="s">
        <v>455</v>
      </c>
      <c r="BV271" s="171" t="s">
        <v>455</v>
      </c>
      <c r="BW271" s="171" t="s">
        <v>455</v>
      </c>
      <c r="BX271" s="171" t="s">
        <v>455</v>
      </c>
      <c r="BY271" s="171" t="s">
        <v>455</v>
      </c>
      <c r="BZ271" s="171" t="s">
        <v>455</v>
      </c>
      <c r="CA271" s="171" t="s">
        <v>455</v>
      </c>
      <c r="CB271" s="402"/>
      <c r="CC271" s="171" t="s">
        <v>455</v>
      </c>
      <c r="CD271" s="402"/>
      <c r="CE271" s="172">
        <v>50</v>
      </c>
      <c r="CF271" s="402"/>
      <c r="CG271" s="171" t="s">
        <v>455</v>
      </c>
      <c r="CH271" s="178">
        <v>100</v>
      </c>
      <c r="CI271" s="169" t="s">
        <v>455</v>
      </c>
      <c r="CJ271" s="173">
        <v>50</v>
      </c>
      <c r="CK271" s="170">
        <v>50</v>
      </c>
      <c r="CL271" s="62">
        <v>50</v>
      </c>
      <c r="CM271" s="402"/>
      <c r="CO271" s="352" t="s">
        <v>164</v>
      </c>
      <c r="CP271" s="171" t="s">
        <v>455</v>
      </c>
      <c r="CQ271" s="171" t="s">
        <v>455</v>
      </c>
      <c r="CR271" s="171" t="s">
        <v>455</v>
      </c>
      <c r="CS271" s="171" t="s">
        <v>455</v>
      </c>
      <c r="CT271" s="171" t="s">
        <v>455</v>
      </c>
      <c r="CU271" s="171" t="s">
        <v>455</v>
      </c>
      <c r="CV271" s="171" t="s">
        <v>455</v>
      </c>
      <c r="CW271" s="171" t="s">
        <v>455</v>
      </c>
      <c r="CX271" s="171" t="s">
        <v>455</v>
      </c>
      <c r="CY271" s="171" t="s">
        <v>455</v>
      </c>
      <c r="CZ271" s="171" t="s">
        <v>455</v>
      </c>
      <c r="DA271" s="171" t="s">
        <v>455</v>
      </c>
      <c r="DB271" s="172">
        <v>900</v>
      </c>
      <c r="DC271" s="171" t="s">
        <v>455</v>
      </c>
      <c r="DD271" s="171" t="s">
        <v>455</v>
      </c>
      <c r="DE271" s="172">
        <v>900</v>
      </c>
      <c r="DF271" s="169" t="s">
        <v>455</v>
      </c>
      <c r="DG271" s="170">
        <v>865</v>
      </c>
      <c r="DH271" s="173">
        <v>775</v>
      </c>
      <c r="DI271" s="62">
        <v>800</v>
      </c>
      <c r="DJ271" s="169" t="s">
        <v>455</v>
      </c>
    </row>
    <row r="272" spans="1:135" x14ac:dyDescent="0.3">
      <c r="A272" s="64" t="s">
        <v>153</v>
      </c>
      <c r="B272" s="171" t="s">
        <v>455</v>
      </c>
      <c r="C272" s="171" t="s">
        <v>455</v>
      </c>
      <c r="D272" s="171" t="s">
        <v>455</v>
      </c>
      <c r="E272" s="171" t="s">
        <v>455</v>
      </c>
      <c r="F272" s="171" t="s">
        <v>455</v>
      </c>
      <c r="G272" s="171" t="s">
        <v>455</v>
      </c>
      <c r="H272" s="171" t="s">
        <v>455</v>
      </c>
      <c r="I272" s="171" t="s">
        <v>455</v>
      </c>
      <c r="J272" s="171" t="s">
        <v>455</v>
      </c>
      <c r="K272" s="402"/>
      <c r="L272" s="174">
        <v>5750</v>
      </c>
      <c r="M272" s="402"/>
      <c r="N272" s="172">
        <v>6000</v>
      </c>
      <c r="O272" s="402"/>
      <c r="P272" s="172">
        <v>4800</v>
      </c>
      <c r="Q272" s="172">
        <v>4700</v>
      </c>
      <c r="R272" s="169" t="s">
        <v>455</v>
      </c>
      <c r="S272" s="169" t="s">
        <v>455</v>
      </c>
      <c r="T272" s="173">
        <v>3500</v>
      </c>
      <c r="U272" s="62">
        <v>3800</v>
      </c>
      <c r="V272" s="402"/>
      <c r="X272" s="64" t="s">
        <v>153</v>
      </c>
      <c r="Y272" s="171" t="s">
        <v>455</v>
      </c>
      <c r="Z272" s="171" t="s">
        <v>455</v>
      </c>
      <c r="AA272" s="171" t="s">
        <v>455</v>
      </c>
      <c r="AB272" s="171" t="s">
        <v>455</v>
      </c>
      <c r="AC272" s="171" t="s">
        <v>455</v>
      </c>
      <c r="AD272" s="171" t="s">
        <v>455</v>
      </c>
      <c r="AE272" s="171" t="s">
        <v>455</v>
      </c>
      <c r="AF272" s="171" t="s">
        <v>455</v>
      </c>
      <c r="AG272" s="171" t="s">
        <v>455</v>
      </c>
      <c r="AH272" s="402"/>
      <c r="AI272" s="174">
        <v>6000</v>
      </c>
      <c r="AJ272" s="402"/>
      <c r="AK272" s="172">
        <v>6000</v>
      </c>
      <c r="AL272" s="402"/>
      <c r="AM272" s="172">
        <v>6000</v>
      </c>
      <c r="AN272" s="172">
        <v>7000</v>
      </c>
      <c r="AO272" s="169" t="s">
        <v>455</v>
      </c>
      <c r="AP272" s="169" t="s">
        <v>455</v>
      </c>
      <c r="AQ272" s="170">
        <v>6000</v>
      </c>
      <c r="AR272" s="170">
        <v>6000</v>
      </c>
      <c r="AS272" s="402"/>
      <c r="AU272" s="64" t="s">
        <v>153</v>
      </c>
      <c r="AV272" s="171" t="s">
        <v>455</v>
      </c>
      <c r="AW272" s="171" t="s">
        <v>455</v>
      </c>
      <c r="AX272" s="171" t="s">
        <v>455</v>
      </c>
      <c r="AY272" s="171" t="s">
        <v>455</v>
      </c>
      <c r="AZ272" s="171" t="s">
        <v>455</v>
      </c>
      <c r="BA272" s="171" t="s">
        <v>455</v>
      </c>
      <c r="BB272" s="171" t="s">
        <v>455</v>
      </c>
      <c r="BC272" s="171" t="s">
        <v>455</v>
      </c>
      <c r="BD272" s="171" t="s">
        <v>455</v>
      </c>
      <c r="BE272" s="402"/>
      <c r="BF272" s="172">
        <v>1000</v>
      </c>
      <c r="BG272" s="402"/>
      <c r="BH272" s="172">
        <v>1375</v>
      </c>
      <c r="BI272" s="402"/>
      <c r="BJ272" s="172">
        <v>1000</v>
      </c>
      <c r="BK272" s="172">
        <v>1000</v>
      </c>
      <c r="BL272" s="169" t="s">
        <v>455</v>
      </c>
      <c r="BM272" s="169" t="s">
        <v>455</v>
      </c>
      <c r="BN272" s="173">
        <v>1000</v>
      </c>
      <c r="BO272" s="62">
        <v>1000</v>
      </c>
      <c r="BP272" s="402"/>
      <c r="BR272" s="64" t="s">
        <v>153</v>
      </c>
      <c r="BS272" s="171" t="s">
        <v>455</v>
      </c>
      <c r="BT272" s="171" t="s">
        <v>455</v>
      </c>
      <c r="BU272" s="171" t="s">
        <v>455</v>
      </c>
      <c r="BV272" s="171" t="s">
        <v>455</v>
      </c>
      <c r="BW272" s="171" t="s">
        <v>455</v>
      </c>
      <c r="BX272" s="171" t="s">
        <v>455</v>
      </c>
      <c r="BY272" s="171" t="s">
        <v>455</v>
      </c>
      <c r="BZ272" s="171" t="s">
        <v>455</v>
      </c>
      <c r="CA272" s="171" t="s">
        <v>455</v>
      </c>
      <c r="CB272" s="402"/>
      <c r="CC272" s="172">
        <v>100</v>
      </c>
      <c r="CD272" s="402"/>
      <c r="CE272" s="172">
        <v>175</v>
      </c>
      <c r="CF272" s="402"/>
      <c r="CG272" s="172">
        <v>50</v>
      </c>
      <c r="CH272" s="172">
        <v>50</v>
      </c>
      <c r="CI272" s="169" t="s">
        <v>455</v>
      </c>
      <c r="CJ272" s="169" t="s">
        <v>455</v>
      </c>
      <c r="CK272" s="173">
        <v>100</v>
      </c>
      <c r="CL272" s="62">
        <v>100</v>
      </c>
      <c r="CM272" s="402"/>
      <c r="CO272" s="352" t="s">
        <v>153</v>
      </c>
      <c r="CP272" s="171" t="s">
        <v>455</v>
      </c>
      <c r="CQ272" s="171" t="s">
        <v>455</v>
      </c>
      <c r="CR272" s="171" t="s">
        <v>455</v>
      </c>
      <c r="CS272" s="171" t="s">
        <v>455</v>
      </c>
      <c r="CT272" s="171" t="s">
        <v>455</v>
      </c>
      <c r="CU272" s="171" t="s">
        <v>455</v>
      </c>
      <c r="CV272" s="171" t="s">
        <v>455</v>
      </c>
      <c r="CW272" s="171" t="s">
        <v>455</v>
      </c>
      <c r="CX272" s="171" t="s">
        <v>455</v>
      </c>
      <c r="CY272" s="171" t="s">
        <v>455</v>
      </c>
      <c r="CZ272" s="185">
        <v>1100</v>
      </c>
      <c r="DA272" s="171" t="s">
        <v>455</v>
      </c>
      <c r="DB272" s="172">
        <v>865</v>
      </c>
      <c r="DC272" s="171" t="s">
        <v>455</v>
      </c>
      <c r="DD272" s="172">
        <v>865</v>
      </c>
      <c r="DE272" s="185">
        <v>1000</v>
      </c>
      <c r="DF272" s="169" t="s">
        <v>455</v>
      </c>
      <c r="DG272" s="169" t="s">
        <v>455</v>
      </c>
      <c r="DH272" s="173">
        <v>1000</v>
      </c>
      <c r="DI272" s="63">
        <v>1100</v>
      </c>
      <c r="DJ272" s="169" t="s">
        <v>455</v>
      </c>
    </row>
    <row r="273" spans="1:114" x14ac:dyDescent="0.3">
      <c r="A273" s="65" t="s">
        <v>201</v>
      </c>
      <c r="B273" s="169" t="s">
        <v>455</v>
      </c>
      <c r="C273" s="169" t="s">
        <v>455</v>
      </c>
      <c r="D273" s="169" t="s">
        <v>455</v>
      </c>
      <c r="E273" s="169" t="s">
        <v>455</v>
      </c>
      <c r="F273" s="169" t="s">
        <v>455</v>
      </c>
      <c r="G273" s="169" t="s">
        <v>455</v>
      </c>
      <c r="H273" s="169" t="s">
        <v>455</v>
      </c>
      <c r="I273" s="169" t="s">
        <v>455</v>
      </c>
      <c r="J273" s="169" t="s">
        <v>455</v>
      </c>
      <c r="K273" s="402"/>
      <c r="L273" s="169" t="s">
        <v>455</v>
      </c>
      <c r="M273" s="402"/>
      <c r="N273" s="169" t="s">
        <v>455</v>
      </c>
      <c r="O273" s="402"/>
      <c r="P273" s="169" t="s">
        <v>455</v>
      </c>
      <c r="Q273" s="169" t="s">
        <v>455</v>
      </c>
      <c r="R273" s="169" t="s">
        <v>455</v>
      </c>
      <c r="S273" s="169" t="s">
        <v>455</v>
      </c>
      <c r="T273" s="169" t="s">
        <v>455</v>
      </c>
      <c r="U273" s="62">
        <v>4000</v>
      </c>
      <c r="V273" s="402"/>
      <c r="X273" s="65" t="s">
        <v>201</v>
      </c>
      <c r="Y273" s="169" t="s">
        <v>455</v>
      </c>
      <c r="Z273" s="169" t="s">
        <v>455</v>
      </c>
      <c r="AA273" s="169" t="s">
        <v>455</v>
      </c>
      <c r="AB273" s="169" t="s">
        <v>455</v>
      </c>
      <c r="AC273" s="169" t="s">
        <v>455</v>
      </c>
      <c r="AD273" s="169" t="s">
        <v>455</v>
      </c>
      <c r="AE273" s="169" t="s">
        <v>455</v>
      </c>
      <c r="AF273" s="169" t="s">
        <v>455</v>
      </c>
      <c r="AG273" s="169" t="s">
        <v>455</v>
      </c>
      <c r="AH273" s="402"/>
      <c r="AI273" s="169" t="s">
        <v>455</v>
      </c>
      <c r="AJ273" s="402"/>
      <c r="AK273" s="169" t="s">
        <v>455</v>
      </c>
      <c r="AL273" s="402"/>
      <c r="AM273" s="169" t="s">
        <v>455</v>
      </c>
      <c r="AN273" s="169" t="s">
        <v>455</v>
      </c>
      <c r="AO273" s="169" t="s">
        <v>455</v>
      </c>
      <c r="AP273" s="169" t="s">
        <v>455</v>
      </c>
      <c r="AQ273" s="169" t="s">
        <v>455</v>
      </c>
      <c r="AR273" s="57">
        <v>6000</v>
      </c>
      <c r="AS273" s="402"/>
      <c r="AU273" s="64" t="s">
        <v>201</v>
      </c>
      <c r="AV273" s="171" t="s">
        <v>455</v>
      </c>
      <c r="AW273" s="171" t="s">
        <v>455</v>
      </c>
      <c r="AX273" s="171" t="s">
        <v>455</v>
      </c>
      <c r="AY273" s="171" t="s">
        <v>455</v>
      </c>
      <c r="AZ273" s="171" t="s">
        <v>455</v>
      </c>
      <c r="BA273" s="171" t="s">
        <v>455</v>
      </c>
      <c r="BB273" s="171" t="s">
        <v>455</v>
      </c>
      <c r="BC273" s="171" t="s">
        <v>455</v>
      </c>
      <c r="BD273" s="171" t="s">
        <v>455</v>
      </c>
      <c r="BE273" s="402"/>
      <c r="BF273" s="171" t="s">
        <v>455</v>
      </c>
      <c r="BG273" s="402"/>
      <c r="BH273" s="171" t="s">
        <v>455</v>
      </c>
      <c r="BI273" s="402"/>
      <c r="BJ273" s="171" t="s">
        <v>455</v>
      </c>
      <c r="BK273" s="171" t="s">
        <v>455</v>
      </c>
      <c r="BL273" s="171" t="s">
        <v>455</v>
      </c>
      <c r="BM273" s="171" t="s">
        <v>455</v>
      </c>
      <c r="BN273" s="171" t="s">
        <v>455</v>
      </c>
      <c r="BO273" s="62">
        <v>1000</v>
      </c>
      <c r="BP273" s="402"/>
      <c r="BR273" s="64" t="s">
        <v>201</v>
      </c>
      <c r="BS273" s="171" t="s">
        <v>455</v>
      </c>
      <c r="BT273" s="171" t="s">
        <v>455</v>
      </c>
      <c r="BU273" s="171" t="s">
        <v>455</v>
      </c>
      <c r="BV273" s="171" t="s">
        <v>455</v>
      </c>
      <c r="BW273" s="171" t="s">
        <v>455</v>
      </c>
      <c r="BX273" s="171" t="s">
        <v>455</v>
      </c>
      <c r="BY273" s="171" t="s">
        <v>455</v>
      </c>
      <c r="BZ273" s="171" t="s">
        <v>455</v>
      </c>
      <c r="CA273" s="171" t="s">
        <v>455</v>
      </c>
      <c r="CB273" s="402"/>
      <c r="CC273" s="171" t="s">
        <v>455</v>
      </c>
      <c r="CD273" s="402"/>
      <c r="CE273" s="171" t="s">
        <v>455</v>
      </c>
      <c r="CF273" s="402"/>
      <c r="CG273" s="171" t="s">
        <v>455</v>
      </c>
      <c r="CH273" s="171" t="s">
        <v>455</v>
      </c>
      <c r="CI273" s="171" t="s">
        <v>455</v>
      </c>
      <c r="CJ273" s="171" t="s">
        <v>455</v>
      </c>
      <c r="CK273" s="171" t="s">
        <v>455</v>
      </c>
      <c r="CL273" s="62">
        <v>500</v>
      </c>
      <c r="CM273" s="402"/>
      <c r="CO273" s="352" t="s">
        <v>201</v>
      </c>
      <c r="CP273" s="171" t="s">
        <v>455</v>
      </c>
      <c r="CQ273" s="171" t="s">
        <v>455</v>
      </c>
      <c r="CR273" s="171" t="s">
        <v>455</v>
      </c>
      <c r="CS273" s="171" t="s">
        <v>455</v>
      </c>
      <c r="CT273" s="171" t="s">
        <v>455</v>
      </c>
      <c r="CU273" s="171" t="s">
        <v>455</v>
      </c>
      <c r="CV273" s="171" t="s">
        <v>455</v>
      </c>
      <c r="CW273" s="171" t="s">
        <v>455</v>
      </c>
      <c r="CX273" s="171" t="s">
        <v>455</v>
      </c>
      <c r="CY273" s="171" t="s">
        <v>455</v>
      </c>
      <c r="CZ273" s="171" t="s">
        <v>455</v>
      </c>
      <c r="DA273" s="171" t="s">
        <v>455</v>
      </c>
      <c r="DB273" s="171" t="s">
        <v>455</v>
      </c>
      <c r="DC273" s="171" t="s">
        <v>455</v>
      </c>
      <c r="DD273" s="171" t="s">
        <v>455</v>
      </c>
      <c r="DE273" s="171" t="s">
        <v>455</v>
      </c>
      <c r="DF273" s="171" t="s">
        <v>455</v>
      </c>
      <c r="DG273" s="171" t="s">
        <v>455</v>
      </c>
      <c r="DH273" s="171" t="s">
        <v>455</v>
      </c>
      <c r="DI273" s="62">
        <v>1250</v>
      </c>
      <c r="DJ273" s="169" t="s">
        <v>455</v>
      </c>
    </row>
    <row r="274" spans="1:114" x14ac:dyDescent="0.3">
      <c r="A274" s="64" t="s">
        <v>80</v>
      </c>
      <c r="B274" s="224">
        <v>4750</v>
      </c>
      <c r="C274" s="224">
        <v>3000</v>
      </c>
      <c r="D274" s="224">
        <v>4250</v>
      </c>
      <c r="E274" s="229">
        <v>5000</v>
      </c>
      <c r="F274" s="229">
        <v>4000</v>
      </c>
      <c r="G274" s="229">
        <v>5500</v>
      </c>
      <c r="H274" s="171" t="s">
        <v>455</v>
      </c>
      <c r="I274" s="171" t="s">
        <v>455</v>
      </c>
      <c r="J274" s="178">
        <v>3000</v>
      </c>
      <c r="K274" s="402"/>
      <c r="L274" s="174">
        <v>5500</v>
      </c>
      <c r="M274" s="402"/>
      <c r="N274" s="171" t="s">
        <v>455</v>
      </c>
      <c r="O274" s="402"/>
      <c r="P274" s="171" t="s">
        <v>455</v>
      </c>
      <c r="Q274" s="178">
        <v>5125</v>
      </c>
      <c r="R274" s="172">
        <v>5000</v>
      </c>
      <c r="S274" s="173">
        <v>6000</v>
      </c>
      <c r="T274" s="173">
        <v>6500</v>
      </c>
      <c r="U274" s="62">
        <v>7000</v>
      </c>
      <c r="V274" s="402"/>
      <c r="X274" s="64" t="s">
        <v>80</v>
      </c>
      <c r="Y274" s="224">
        <v>6500</v>
      </c>
      <c r="Z274" s="224">
        <v>6000</v>
      </c>
      <c r="AA274" s="224">
        <v>5500</v>
      </c>
      <c r="AB274" s="229">
        <v>6050</v>
      </c>
      <c r="AC274" s="229">
        <v>5500</v>
      </c>
      <c r="AD274" s="229">
        <v>5500</v>
      </c>
      <c r="AE274" s="171" t="s">
        <v>455</v>
      </c>
      <c r="AF274" s="171" t="s">
        <v>455</v>
      </c>
      <c r="AG274" s="178">
        <v>12000</v>
      </c>
      <c r="AH274" s="402"/>
      <c r="AI274" s="174">
        <v>20000</v>
      </c>
      <c r="AJ274" s="402"/>
      <c r="AK274" s="171" t="s">
        <v>455</v>
      </c>
      <c r="AL274" s="402"/>
      <c r="AM274" s="171" t="s">
        <v>455</v>
      </c>
      <c r="AN274" s="178">
        <v>3500</v>
      </c>
      <c r="AO274" s="172">
        <v>3500</v>
      </c>
      <c r="AP274" s="173">
        <v>7500</v>
      </c>
      <c r="AQ274" s="173">
        <v>7000</v>
      </c>
      <c r="AR274" s="223">
        <v>7000</v>
      </c>
      <c r="AS274" s="402"/>
      <c r="AU274" s="64" t="s">
        <v>80</v>
      </c>
      <c r="AV274" s="224">
        <v>1000</v>
      </c>
      <c r="AW274" s="224">
        <v>1000</v>
      </c>
      <c r="AX274" s="224">
        <v>950</v>
      </c>
      <c r="AY274" s="229">
        <v>1000</v>
      </c>
      <c r="AZ274" s="229">
        <v>1000</v>
      </c>
      <c r="BA274" s="229">
        <v>1000</v>
      </c>
      <c r="BB274" s="171" t="s">
        <v>455</v>
      </c>
      <c r="BC274" s="171" t="s">
        <v>455</v>
      </c>
      <c r="BD274" s="178">
        <v>1000</v>
      </c>
      <c r="BE274" s="402"/>
      <c r="BF274" s="172">
        <v>1500</v>
      </c>
      <c r="BG274" s="402"/>
      <c r="BH274" s="171" t="s">
        <v>455</v>
      </c>
      <c r="BI274" s="402"/>
      <c r="BJ274" s="171" t="s">
        <v>455</v>
      </c>
      <c r="BK274" s="178">
        <v>1000</v>
      </c>
      <c r="BL274" s="172">
        <v>1000</v>
      </c>
      <c r="BM274" s="173">
        <v>1000</v>
      </c>
      <c r="BN274" s="173">
        <v>1000</v>
      </c>
      <c r="BO274" s="62">
        <v>1000</v>
      </c>
      <c r="BP274" s="402"/>
      <c r="BR274" s="64" t="s">
        <v>80</v>
      </c>
      <c r="BS274" s="224">
        <v>150</v>
      </c>
      <c r="BT274" s="224">
        <v>50</v>
      </c>
      <c r="BU274" s="224">
        <v>50</v>
      </c>
      <c r="BV274" s="229">
        <v>50</v>
      </c>
      <c r="BW274" s="229">
        <v>100</v>
      </c>
      <c r="BX274" s="229">
        <v>100</v>
      </c>
      <c r="BY274" s="171" t="s">
        <v>455</v>
      </c>
      <c r="BZ274" s="171" t="s">
        <v>455</v>
      </c>
      <c r="CA274" s="178">
        <v>50</v>
      </c>
      <c r="CB274" s="402"/>
      <c r="CC274" s="172">
        <v>100</v>
      </c>
      <c r="CD274" s="402"/>
      <c r="CE274" s="171" t="s">
        <v>455</v>
      </c>
      <c r="CF274" s="402"/>
      <c r="CG274" s="171" t="s">
        <v>455</v>
      </c>
      <c r="CH274" s="178">
        <v>50</v>
      </c>
      <c r="CI274" s="172">
        <v>50</v>
      </c>
      <c r="CJ274" s="173">
        <v>50</v>
      </c>
      <c r="CK274" s="173">
        <v>50</v>
      </c>
      <c r="CL274" s="62">
        <v>50</v>
      </c>
      <c r="CM274" s="402"/>
      <c r="CO274" s="352" t="s">
        <v>80</v>
      </c>
      <c r="CP274" s="225">
        <v>800</v>
      </c>
      <c r="CQ274" s="225">
        <v>850</v>
      </c>
      <c r="CR274" s="225">
        <v>800</v>
      </c>
      <c r="CS274" s="225">
        <v>1100</v>
      </c>
      <c r="CT274" s="229">
        <v>800</v>
      </c>
      <c r="CU274" s="229">
        <v>850</v>
      </c>
      <c r="CV274" s="171" t="s">
        <v>455</v>
      </c>
      <c r="CW274" s="171" t="s">
        <v>455</v>
      </c>
      <c r="CX274" s="178">
        <v>800</v>
      </c>
      <c r="CY274" s="172">
        <v>900</v>
      </c>
      <c r="CZ274" s="172">
        <v>1000</v>
      </c>
      <c r="DA274" s="172">
        <v>800</v>
      </c>
      <c r="DB274" s="171" t="s">
        <v>455</v>
      </c>
      <c r="DC274" s="178">
        <v>850</v>
      </c>
      <c r="DD274" s="171" t="s">
        <v>455</v>
      </c>
      <c r="DE274" s="172">
        <v>775</v>
      </c>
      <c r="DF274" s="172">
        <v>800</v>
      </c>
      <c r="DG274" s="173">
        <v>775</v>
      </c>
      <c r="DH274" s="173">
        <v>700</v>
      </c>
      <c r="DI274" s="62">
        <v>1000</v>
      </c>
      <c r="DJ274" s="173">
        <v>800</v>
      </c>
    </row>
    <row r="275" spans="1:114" x14ac:dyDescent="0.3">
      <c r="A275" s="64" t="s">
        <v>71</v>
      </c>
      <c r="B275" s="224">
        <v>3500</v>
      </c>
      <c r="C275" s="224">
        <v>3500</v>
      </c>
      <c r="D275" s="224">
        <v>3500</v>
      </c>
      <c r="E275" s="229">
        <v>3500</v>
      </c>
      <c r="F275" s="229">
        <v>3500</v>
      </c>
      <c r="G275" s="171" t="s">
        <v>455</v>
      </c>
      <c r="H275" s="35">
        <v>4000</v>
      </c>
      <c r="I275" s="59">
        <v>3000</v>
      </c>
      <c r="J275" s="171" t="s">
        <v>455</v>
      </c>
      <c r="K275" s="402"/>
      <c r="L275" s="174">
        <v>4500</v>
      </c>
      <c r="M275" s="402"/>
      <c r="N275" s="172">
        <v>4500</v>
      </c>
      <c r="O275" s="402"/>
      <c r="P275" s="172">
        <v>4000</v>
      </c>
      <c r="Q275" s="172">
        <v>4500</v>
      </c>
      <c r="R275" s="169" t="s">
        <v>455</v>
      </c>
      <c r="S275" s="170">
        <v>6000</v>
      </c>
      <c r="T275" s="169" t="s">
        <v>455</v>
      </c>
      <c r="U275" s="62">
        <v>4000</v>
      </c>
      <c r="V275" s="402"/>
      <c r="X275" s="64" t="s">
        <v>71</v>
      </c>
      <c r="Y275" s="224">
        <v>5000</v>
      </c>
      <c r="Z275" s="224">
        <v>7500</v>
      </c>
      <c r="AA275" s="224">
        <v>8400</v>
      </c>
      <c r="AB275" s="229">
        <v>9000</v>
      </c>
      <c r="AC275" s="229">
        <v>9000</v>
      </c>
      <c r="AD275" s="171" t="s">
        <v>455</v>
      </c>
      <c r="AE275" s="35">
        <v>10000</v>
      </c>
      <c r="AF275" s="59">
        <v>20000</v>
      </c>
      <c r="AG275" s="171" t="s">
        <v>455</v>
      </c>
      <c r="AH275" s="402"/>
      <c r="AI275" s="174">
        <v>22500</v>
      </c>
      <c r="AJ275" s="402"/>
      <c r="AK275" s="172">
        <v>20000</v>
      </c>
      <c r="AL275" s="402"/>
      <c r="AM275" s="172">
        <v>20000</v>
      </c>
      <c r="AN275" s="172">
        <v>20000</v>
      </c>
      <c r="AO275" s="169" t="s">
        <v>455</v>
      </c>
      <c r="AP275" s="170">
        <v>6000</v>
      </c>
      <c r="AQ275" s="169" t="s">
        <v>455</v>
      </c>
      <c r="AR275" s="223">
        <v>15000</v>
      </c>
      <c r="AS275" s="402"/>
      <c r="AU275" s="64" t="s">
        <v>71</v>
      </c>
      <c r="AV275" s="224">
        <v>1000</v>
      </c>
      <c r="AW275" s="224">
        <v>1000</v>
      </c>
      <c r="AX275" s="224">
        <v>1000</v>
      </c>
      <c r="AY275" s="229">
        <v>1000</v>
      </c>
      <c r="AZ275" s="229">
        <v>1000</v>
      </c>
      <c r="BA275" s="171" t="s">
        <v>455</v>
      </c>
      <c r="BB275" s="35">
        <v>1000</v>
      </c>
      <c r="BC275" s="59">
        <v>1000</v>
      </c>
      <c r="BD275" s="171" t="s">
        <v>455</v>
      </c>
      <c r="BE275" s="402"/>
      <c r="BF275" s="172">
        <v>1200</v>
      </c>
      <c r="BG275" s="402"/>
      <c r="BH275" s="172">
        <v>1200</v>
      </c>
      <c r="BI275" s="402"/>
      <c r="BJ275" s="172">
        <v>1200</v>
      </c>
      <c r="BK275" s="172">
        <v>1200</v>
      </c>
      <c r="BL275" s="169" t="s">
        <v>455</v>
      </c>
      <c r="BM275" s="170">
        <v>1500</v>
      </c>
      <c r="BN275" s="169" t="s">
        <v>455</v>
      </c>
      <c r="BO275" s="62">
        <v>1000</v>
      </c>
      <c r="BP275" s="402"/>
      <c r="BR275" s="64" t="s">
        <v>71</v>
      </c>
      <c r="BS275" s="224">
        <v>100</v>
      </c>
      <c r="BT275" s="224">
        <v>100</v>
      </c>
      <c r="BU275" s="224">
        <v>100</v>
      </c>
      <c r="BV275" s="229">
        <v>100</v>
      </c>
      <c r="BW275" s="229">
        <v>100</v>
      </c>
      <c r="BX275" s="171" t="s">
        <v>455</v>
      </c>
      <c r="BY275" s="35">
        <v>100</v>
      </c>
      <c r="BZ275" s="59">
        <v>100</v>
      </c>
      <c r="CA275" s="171" t="s">
        <v>455</v>
      </c>
      <c r="CB275" s="402"/>
      <c r="CC275" s="172">
        <v>100</v>
      </c>
      <c r="CD275" s="402"/>
      <c r="CE275" s="172">
        <v>100</v>
      </c>
      <c r="CF275" s="402"/>
      <c r="CG275" s="172">
        <v>100</v>
      </c>
      <c r="CH275" s="172">
        <v>100</v>
      </c>
      <c r="CI275" s="169" t="s">
        <v>455</v>
      </c>
      <c r="CJ275" s="170">
        <v>50</v>
      </c>
      <c r="CK275" s="169" t="s">
        <v>455</v>
      </c>
      <c r="CL275" s="62">
        <v>100</v>
      </c>
      <c r="CM275" s="402"/>
      <c r="CO275" s="352" t="s">
        <v>71</v>
      </c>
      <c r="CP275" s="225">
        <v>1000</v>
      </c>
      <c r="CQ275" s="225">
        <v>750</v>
      </c>
      <c r="CR275" s="225">
        <v>750</v>
      </c>
      <c r="CS275" s="225">
        <v>750</v>
      </c>
      <c r="CT275" s="229">
        <v>1200</v>
      </c>
      <c r="CU275" s="171" t="s">
        <v>455</v>
      </c>
      <c r="CV275" s="9">
        <v>800</v>
      </c>
      <c r="CW275" s="59">
        <v>800</v>
      </c>
      <c r="CX275" s="171" t="s">
        <v>455</v>
      </c>
      <c r="CY275" s="172">
        <v>850</v>
      </c>
      <c r="CZ275" s="172">
        <v>850</v>
      </c>
      <c r="DA275" s="172">
        <v>850</v>
      </c>
      <c r="DB275" s="172">
        <v>850</v>
      </c>
      <c r="DC275" s="178">
        <v>800</v>
      </c>
      <c r="DD275" s="172">
        <v>800</v>
      </c>
      <c r="DE275" s="172">
        <v>750</v>
      </c>
      <c r="DF275" s="169" t="s">
        <v>455</v>
      </c>
      <c r="DG275" s="173">
        <v>1125</v>
      </c>
      <c r="DH275" s="169" t="s">
        <v>455</v>
      </c>
      <c r="DI275" s="62">
        <v>800</v>
      </c>
      <c r="DJ275" s="169" t="s">
        <v>455</v>
      </c>
    </row>
    <row r="276" spans="1:114" x14ac:dyDescent="0.3">
      <c r="A276" s="65" t="s">
        <v>82</v>
      </c>
      <c r="B276" s="171" t="s">
        <v>455</v>
      </c>
      <c r="C276" s="171">
        <v>4000</v>
      </c>
      <c r="D276" s="171" t="s">
        <v>455</v>
      </c>
      <c r="E276" s="178">
        <v>6750</v>
      </c>
      <c r="F276" s="171" t="s">
        <v>455</v>
      </c>
      <c r="G276" s="171" t="s">
        <v>455</v>
      </c>
      <c r="H276" s="171" t="s">
        <v>455</v>
      </c>
      <c r="I276" s="172">
        <v>6500</v>
      </c>
      <c r="J276" s="172">
        <v>7250</v>
      </c>
      <c r="K276" s="402"/>
      <c r="L276" s="174">
        <v>7000</v>
      </c>
      <c r="M276" s="402"/>
      <c r="N276" s="172">
        <v>6500</v>
      </c>
      <c r="O276" s="402"/>
      <c r="P276" s="172">
        <v>4500</v>
      </c>
      <c r="Q276" s="172">
        <v>4500</v>
      </c>
      <c r="R276" s="172">
        <v>4500</v>
      </c>
      <c r="S276" s="169" t="s">
        <v>455</v>
      </c>
      <c r="T276" s="173">
        <v>4500</v>
      </c>
      <c r="U276" s="62">
        <v>4500</v>
      </c>
      <c r="V276" s="402"/>
      <c r="X276" s="65" t="s">
        <v>82</v>
      </c>
      <c r="Y276" s="171" t="s">
        <v>455</v>
      </c>
      <c r="Z276" s="171">
        <v>6000</v>
      </c>
      <c r="AA276" s="171" t="s">
        <v>455</v>
      </c>
      <c r="AB276" s="178">
        <v>5000</v>
      </c>
      <c r="AC276" s="171" t="s">
        <v>455</v>
      </c>
      <c r="AD276" s="171" t="s">
        <v>455</v>
      </c>
      <c r="AE276" s="171" t="s">
        <v>455</v>
      </c>
      <c r="AF276" s="172">
        <v>4500</v>
      </c>
      <c r="AG276" s="172">
        <v>4500</v>
      </c>
      <c r="AH276" s="402"/>
      <c r="AI276" s="174">
        <v>5500</v>
      </c>
      <c r="AJ276" s="402"/>
      <c r="AK276" s="172">
        <v>4000</v>
      </c>
      <c r="AL276" s="402"/>
      <c r="AM276" s="172">
        <v>5000</v>
      </c>
      <c r="AN276" s="172">
        <v>5000</v>
      </c>
      <c r="AO276" s="172">
        <v>5000</v>
      </c>
      <c r="AP276" s="169" t="s">
        <v>455</v>
      </c>
      <c r="AQ276" s="173">
        <v>5000</v>
      </c>
      <c r="AR276" s="223">
        <v>5000</v>
      </c>
      <c r="AS276" s="402"/>
      <c r="AU276" s="65" t="s">
        <v>82</v>
      </c>
      <c r="AV276" s="171" t="s">
        <v>455</v>
      </c>
      <c r="AW276" s="171">
        <v>1250</v>
      </c>
      <c r="AX276" s="171" t="s">
        <v>455</v>
      </c>
      <c r="AY276" s="178">
        <v>1000</v>
      </c>
      <c r="AZ276" s="171" t="s">
        <v>455</v>
      </c>
      <c r="BA276" s="171" t="s">
        <v>455</v>
      </c>
      <c r="BB276" s="171" t="s">
        <v>455</v>
      </c>
      <c r="BC276" s="172">
        <v>1250</v>
      </c>
      <c r="BD276" s="172">
        <v>1000</v>
      </c>
      <c r="BE276" s="402"/>
      <c r="BF276" s="172">
        <v>1125</v>
      </c>
      <c r="BG276" s="402"/>
      <c r="BH276" s="172">
        <v>1250</v>
      </c>
      <c r="BI276" s="402"/>
      <c r="BJ276" s="172">
        <v>1000</v>
      </c>
      <c r="BK276" s="172">
        <v>1000</v>
      </c>
      <c r="BL276" s="172">
        <v>1000</v>
      </c>
      <c r="BM276" s="169" t="s">
        <v>455</v>
      </c>
      <c r="BN276" s="173">
        <v>1000</v>
      </c>
      <c r="BO276" s="62">
        <v>1000</v>
      </c>
      <c r="BP276" s="402"/>
      <c r="BR276" s="65" t="s">
        <v>82</v>
      </c>
      <c r="BS276" s="171" t="s">
        <v>455</v>
      </c>
      <c r="BT276" s="171">
        <v>75</v>
      </c>
      <c r="BU276" s="171" t="s">
        <v>455</v>
      </c>
      <c r="BV276" s="178">
        <v>50</v>
      </c>
      <c r="BW276" s="171" t="s">
        <v>455</v>
      </c>
      <c r="BX276" s="171" t="s">
        <v>455</v>
      </c>
      <c r="BY276" s="171" t="s">
        <v>455</v>
      </c>
      <c r="BZ276" s="172">
        <v>50</v>
      </c>
      <c r="CA276" s="172">
        <v>50</v>
      </c>
      <c r="CB276" s="402"/>
      <c r="CC276" s="172">
        <v>50</v>
      </c>
      <c r="CD276" s="402"/>
      <c r="CE276" s="172">
        <v>50</v>
      </c>
      <c r="CF276" s="402"/>
      <c r="CG276" s="172">
        <v>50</v>
      </c>
      <c r="CH276" s="172">
        <v>50</v>
      </c>
      <c r="CI276" s="172">
        <v>50</v>
      </c>
      <c r="CJ276" s="169" t="s">
        <v>455</v>
      </c>
      <c r="CK276" s="173">
        <v>50</v>
      </c>
      <c r="CL276" s="62">
        <v>50</v>
      </c>
      <c r="CM276" s="402"/>
      <c r="CO276" s="353" t="s">
        <v>82</v>
      </c>
      <c r="CP276" s="169" t="s">
        <v>455</v>
      </c>
      <c r="CQ276" s="169">
        <v>975</v>
      </c>
      <c r="CR276" s="169" t="s">
        <v>455</v>
      </c>
      <c r="CS276" s="225">
        <v>800</v>
      </c>
      <c r="CT276" s="171" t="s">
        <v>455</v>
      </c>
      <c r="CU276" s="171" t="s">
        <v>455</v>
      </c>
      <c r="CV276" s="171" t="s">
        <v>455</v>
      </c>
      <c r="CW276" s="172">
        <v>800</v>
      </c>
      <c r="CX276" s="172">
        <v>800</v>
      </c>
      <c r="CY276" s="172">
        <v>875</v>
      </c>
      <c r="CZ276" s="172">
        <v>1000</v>
      </c>
      <c r="DA276" s="172">
        <v>875</v>
      </c>
      <c r="DB276" s="185">
        <v>1200</v>
      </c>
      <c r="DC276" s="171" t="s">
        <v>455</v>
      </c>
      <c r="DD276" s="172">
        <v>800</v>
      </c>
      <c r="DE276" s="172">
        <v>800</v>
      </c>
      <c r="DF276" s="172">
        <v>800</v>
      </c>
      <c r="DG276" s="169" t="s">
        <v>455</v>
      </c>
      <c r="DH276" s="173">
        <v>800</v>
      </c>
      <c r="DI276" s="62">
        <v>800</v>
      </c>
      <c r="DJ276" s="169" t="s">
        <v>455</v>
      </c>
    </row>
    <row r="277" spans="1:114" x14ac:dyDescent="0.3">
      <c r="A277" s="64" t="s">
        <v>73</v>
      </c>
      <c r="B277" s="224">
        <v>4000</v>
      </c>
      <c r="C277" s="224">
        <v>4000</v>
      </c>
      <c r="D277" s="171" t="s">
        <v>455</v>
      </c>
      <c r="E277" s="171" t="s">
        <v>455</v>
      </c>
      <c r="F277" s="171" t="s">
        <v>455</v>
      </c>
      <c r="G277" s="171" t="s">
        <v>455</v>
      </c>
      <c r="H277" s="35">
        <v>4000</v>
      </c>
      <c r="I277" s="171" t="s">
        <v>455</v>
      </c>
      <c r="J277" s="178">
        <v>4000</v>
      </c>
      <c r="K277" s="402"/>
      <c r="L277" s="169" t="s">
        <v>455</v>
      </c>
      <c r="M277" s="402"/>
      <c r="N277" s="172">
        <v>4000</v>
      </c>
      <c r="O277" s="402"/>
      <c r="P277" s="172">
        <v>4000</v>
      </c>
      <c r="Q277" s="172">
        <v>4750</v>
      </c>
      <c r="R277" s="172">
        <v>5000</v>
      </c>
      <c r="S277" s="173">
        <v>5000</v>
      </c>
      <c r="T277" s="173">
        <v>4500</v>
      </c>
      <c r="U277" s="169" t="s">
        <v>455</v>
      </c>
      <c r="V277" s="402"/>
      <c r="X277" s="64" t="s">
        <v>73</v>
      </c>
      <c r="Y277" s="224">
        <v>4000</v>
      </c>
      <c r="Z277" s="224">
        <v>4500</v>
      </c>
      <c r="AA277" s="171" t="s">
        <v>455</v>
      </c>
      <c r="AB277" s="171" t="s">
        <v>455</v>
      </c>
      <c r="AC277" s="171" t="s">
        <v>455</v>
      </c>
      <c r="AD277" s="171" t="s">
        <v>455</v>
      </c>
      <c r="AE277" s="35">
        <v>6500</v>
      </c>
      <c r="AF277" s="171" t="s">
        <v>455</v>
      </c>
      <c r="AG277" s="178">
        <v>5000</v>
      </c>
      <c r="AH277" s="402"/>
      <c r="AI277" s="169" t="s">
        <v>455</v>
      </c>
      <c r="AJ277" s="402"/>
      <c r="AK277" s="172">
        <v>6000</v>
      </c>
      <c r="AL277" s="402"/>
      <c r="AM277" s="172">
        <v>6000</v>
      </c>
      <c r="AN277" s="172">
        <v>7500</v>
      </c>
      <c r="AO277" s="172">
        <v>7500</v>
      </c>
      <c r="AP277" s="173">
        <v>8000</v>
      </c>
      <c r="AQ277" s="170">
        <v>6000</v>
      </c>
      <c r="AR277" s="211" t="s">
        <v>455</v>
      </c>
      <c r="AS277" s="402"/>
      <c r="AU277" s="64" t="s">
        <v>73</v>
      </c>
      <c r="AV277" s="224">
        <v>1000</v>
      </c>
      <c r="AW277" s="224">
        <v>1000</v>
      </c>
      <c r="AX277" s="171" t="s">
        <v>455</v>
      </c>
      <c r="AY277" s="171" t="s">
        <v>455</v>
      </c>
      <c r="AZ277" s="171" t="s">
        <v>455</v>
      </c>
      <c r="BA277" s="171" t="s">
        <v>455</v>
      </c>
      <c r="BB277" s="35">
        <v>1875</v>
      </c>
      <c r="BC277" s="171" t="s">
        <v>455</v>
      </c>
      <c r="BD277" s="178">
        <v>1000</v>
      </c>
      <c r="BE277" s="402"/>
      <c r="BF277" s="171" t="s">
        <v>455</v>
      </c>
      <c r="BG277" s="402"/>
      <c r="BH277" s="172">
        <v>1000</v>
      </c>
      <c r="BI277" s="402"/>
      <c r="BJ277" s="172">
        <v>1000</v>
      </c>
      <c r="BK277" s="172">
        <v>1000</v>
      </c>
      <c r="BL277" s="172">
        <v>1000</v>
      </c>
      <c r="BM277" s="173">
        <v>1000</v>
      </c>
      <c r="BN277" s="170">
        <v>1125</v>
      </c>
      <c r="BO277" s="169" t="s">
        <v>455</v>
      </c>
      <c r="BP277" s="402"/>
      <c r="BR277" s="64" t="s">
        <v>73</v>
      </c>
      <c r="BS277" s="224">
        <v>100</v>
      </c>
      <c r="BT277" s="224">
        <v>75</v>
      </c>
      <c r="BU277" s="171" t="s">
        <v>455</v>
      </c>
      <c r="BV277" s="171" t="s">
        <v>455</v>
      </c>
      <c r="BW277" s="171" t="s">
        <v>455</v>
      </c>
      <c r="BX277" s="171" t="s">
        <v>455</v>
      </c>
      <c r="BY277" s="35">
        <v>100</v>
      </c>
      <c r="BZ277" s="171" t="s">
        <v>455</v>
      </c>
      <c r="CA277" s="178">
        <v>50</v>
      </c>
      <c r="CB277" s="402"/>
      <c r="CC277" s="171" t="s">
        <v>455</v>
      </c>
      <c r="CD277" s="402"/>
      <c r="CE277" s="172">
        <v>100</v>
      </c>
      <c r="CF277" s="402"/>
      <c r="CG277" s="172">
        <v>100</v>
      </c>
      <c r="CH277" s="172">
        <v>50</v>
      </c>
      <c r="CI277" s="172">
        <v>50</v>
      </c>
      <c r="CJ277" s="173">
        <v>50</v>
      </c>
      <c r="CK277" s="173">
        <v>50</v>
      </c>
      <c r="CL277" s="169" t="s">
        <v>455</v>
      </c>
      <c r="CM277" s="402"/>
      <c r="CO277" s="352" t="s">
        <v>73</v>
      </c>
      <c r="CP277" s="225">
        <v>700</v>
      </c>
      <c r="CQ277" s="225">
        <v>700</v>
      </c>
      <c r="CR277" s="169" t="s">
        <v>455</v>
      </c>
      <c r="CS277" s="169" t="s">
        <v>455</v>
      </c>
      <c r="CT277" s="171" t="s">
        <v>455</v>
      </c>
      <c r="CU277" s="171" t="s">
        <v>455</v>
      </c>
      <c r="CV277" s="9">
        <v>750</v>
      </c>
      <c r="CW277" s="171" t="s">
        <v>455</v>
      </c>
      <c r="CX277" s="178">
        <v>800</v>
      </c>
      <c r="CY277" s="172">
        <v>800</v>
      </c>
      <c r="CZ277" s="171" t="s">
        <v>455</v>
      </c>
      <c r="DA277" s="172">
        <v>750</v>
      </c>
      <c r="DB277" s="172">
        <v>700</v>
      </c>
      <c r="DC277" s="172">
        <v>700</v>
      </c>
      <c r="DD277" s="172">
        <v>700</v>
      </c>
      <c r="DE277" s="172">
        <v>650</v>
      </c>
      <c r="DF277" s="172">
        <v>650</v>
      </c>
      <c r="DG277" s="173">
        <v>1000</v>
      </c>
      <c r="DH277" s="173">
        <v>650</v>
      </c>
      <c r="DI277" s="169" t="s">
        <v>455</v>
      </c>
      <c r="DJ277" s="173">
        <v>700</v>
      </c>
    </row>
    <row r="278" spans="1:114" x14ac:dyDescent="0.3">
      <c r="A278" s="64" t="s">
        <v>177</v>
      </c>
      <c r="B278" s="171" t="s">
        <v>455</v>
      </c>
      <c r="C278" s="171" t="s">
        <v>455</v>
      </c>
      <c r="D278" s="171" t="s">
        <v>455</v>
      </c>
      <c r="E278" s="171" t="s">
        <v>455</v>
      </c>
      <c r="F278" s="171" t="s">
        <v>455</v>
      </c>
      <c r="G278" s="171" t="s">
        <v>455</v>
      </c>
      <c r="H278" s="171" t="s">
        <v>455</v>
      </c>
      <c r="I278" s="171" t="s">
        <v>455</v>
      </c>
      <c r="J278" s="171" t="s">
        <v>455</v>
      </c>
      <c r="K278" s="402"/>
      <c r="L278" s="169" t="s">
        <v>455</v>
      </c>
      <c r="M278" s="402"/>
      <c r="N278" s="171" t="s">
        <v>455</v>
      </c>
      <c r="O278" s="402"/>
      <c r="P278" s="172">
        <v>5500</v>
      </c>
      <c r="Q278" s="172">
        <v>5500</v>
      </c>
      <c r="R278" s="172">
        <v>5500</v>
      </c>
      <c r="S278" s="169" t="s">
        <v>455</v>
      </c>
      <c r="T278" s="169" t="s">
        <v>455</v>
      </c>
      <c r="U278" s="169" t="s">
        <v>455</v>
      </c>
      <c r="V278" s="402"/>
      <c r="X278" s="64" t="s">
        <v>177</v>
      </c>
      <c r="Y278" s="171" t="s">
        <v>455</v>
      </c>
      <c r="Z278" s="171" t="s">
        <v>455</v>
      </c>
      <c r="AA278" s="171" t="s">
        <v>455</v>
      </c>
      <c r="AB278" s="171" t="s">
        <v>455</v>
      </c>
      <c r="AC278" s="171" t="s">
        <v>455</v>
      </c>
      <c r="AD278" s="171" t="s">
        <v>455</v>
      </c>
      <c r="AE278" s="171" t="s">
        <v>455</v>
      </c>
      <c r="AF278" s="171" t="s">
        <v>455</v>
      </c>
      <c r="AG278" s="171" t="s">
        <v>455</v>
      </c>
      <c r="AH278" s="402"/>
      <c r="AI278" s="169" t="s">
        <v>455</v>
      </c>
      <c r="AJ278" s="402"/>
      <c r="AK278" s="171" t="s">
        <v>455</v>
      </c>
      <c r="AL278" s="402"/>
      <c r="AM278" s="172">
        <v>6500</v>
      </c>
      <c r="AN278" s="172">
        <v>7000</v>
      </c>
      <c r="AO278" s="172">
        <v>5800</v>
      </c>
      <c r="AP278" s="169" t="s">
        <v>455</v>
      </c>
      <c r="AQ278" s="169" t="s">
        <v>455</v>
      </c>
      <c r="AR278" s="211" t="s">
        <v>455</v>
      </c>
      <c r="AS278" s="402"/>
      <c r="AU278" s="64" t="s">
        <v>177</v>
      </c>
      <c r="AV278" s="171" t="s">
        <v>455</v>
      </c>
      <c r="AW278" s="171" t="s">
        <v>455</v>
      </c>
      <c r="AX278" s="171" t="s">
        <v>455</v>
      </c>
      <c r="AY278" s="171" t="s">
        <v>455</v>
      </c>
      <c r="AZ278" s="171" t="s">
        <v>455</v>
      </c>
      <c r="BA278" s="171" t="s">
        <v>455</v>
      </c>
      <c r="BB278" s="171" t="s">
        <v>455</v>
      </c>
      <c r="BC278" s="171" t="s">
        <v>455</v>
      </c>
      <c r="BD278" s="171" t="s">
        <v>455</v>
      </c>
      <c r="BE278" s="402"/>
      <c r="BF278" s="171" t="s">
        <v>455</v>
      </c>
      <c r="BG278" s="402"/>
      <c r="BH278" s="171" t="s">
        <v>455</v>
      </c>
      <c r="BI278" s="402"/>
      <c r="BJ278" s="172">
        <v>1350</v>
      </c>
      <c r="BK278" s="172">
        <v>1000</v>
      </c>
      <c r="BL278" s="172">
        <v>1000</v>
      </c>
      <c r="BM278" s="169" t="s">
        <v>455</v>
      </c>
      <c r="BN278" s="169" t="s">
        <v>455</v>
      </c>
      <c r="BO278" s="169" t="s">
        <v>455</v>
      </c>
      <c r="BP278" s="402"/>
      <c r="BR278" s="64" t="s">
        <v>177</v>
      </c>
      <c r="BS278" s="171" t="s">
        <v>455</v>
      </c>
      <c r="BT278" s="171" t="s">
        <v>455</v>
      </c>
      <c r="BU278" s="171" t="s">
        <v>455</v>
      </c>
      <c r="BV278" s="171" t="s">
        <v>455</v>
      </c>
      <c r="BW278" s="171" t="s">
        <v>455</v>
      </c>
      <c r="BX278" s="171" t="s">
        <v>455</v>
      </c>
      <c r="BY278" s="171" t="s">
        <v>455</v>
      </c>
      <c r="BZ278" s="171" t="s">
        <v>455</v>
      </c>
      <c r="CA278" s="171" t="s">
        <v>455</v>
      </c>
      <c r="CB278" s="402"/>
      <c r="CC278" s="171" t="s">
        <v>455</v>
      </c>
      <c r="CD278" s="402"/>
      <c r="CE278" s="171" t="s">
        <v>455</v>
      </c>
      <c r="CF278" s="402"/>
      <c r="CG278" s="172">
        <v>100</v>
      </c>
      <c r="CH278" s="172">
        <v>100</v>
      </c>
      <c r="CI278" s="172">
        <v>100</v>
      </c>
      <c r="CJ278" s="169" t="s">
        <v>455</v>
      </c>
      <c r="CK278" s="169" t="s">
        <v>455</v>
      </c>
      <c r="CL278" s="169" t="s">
        <v>455</v>
      </c>
      <c r="CM278" s="402"/>
      <c r="CO278" s="352" t="s">
        <v>177</v>
      </c>
      <c r="CP278" s="171" t="s">
        <v>455</v>
      </c>
      <c r="CQ278" s="171" t="s">
        <v>455</v>
      </c>
      <c r="CR278" s="171" t="s">
        <v>455</v>
      </c>
      <c r="CS278" s="171" t="s">
        <v>455</v>
      </c>
      <c r="CT278" s="171" t="s">
        <v>455</v>
      </c>
      <c r="CU278" s="171" t="s">
        <v>455</v>
      </c>
      <c r="CV278" s="171" t="s">
        <v>455</v>
      </c>
      <c r="CW278" s="171" t="s">
        <v>455</v>
      </c>
      <c r="CX278" s="171" t="s">
        <v>455</v>
      </c>
      <c r="CY278" s="64" t="s">
        <v>177</v>
      </c>
      <c r="CZ278" s="171" t="s">
        <v>455</v>
      </c>
      <c r="DA278" s="171" t="s">
        <v>455</v>
      </c>
      <c r="DB278" s="171" t="s">
        <v>455</v>
      </c>
      <c r="DC278" s="171" t="s">
        <v>455</v>
      </c>
      <c r="DD278" s="185">
        <v>1225</v>
      </c>
      <c r="DE278" s="172">
        <v>700</v>
      </c>
      <c r="DF278" s="172">
        <v>700</v>
      </c>
      <c r="DG278" s="169" t="s">
        <v>455</v>
      </c>
      <c r="DH278" s="169" t="s">
        <v>455</v>
      </c>
      <c r="DI278" s="169" t="s">
        <v>455</v>
      </c>
      <c r="DJ278" s="169" t="s">
        <v>455</v>
      </c>
    </row>
    <row r="279" spans="1:114" x14ac:dyDescent="0.3">
      <c r="A279" s="64" t="s">
        <v>41</v>
      </c>
      <c r="B279" s="171" t="s">
        <v>455</v>
      </c>
      <c r="C279" s="171" t="s">
        <v>455</v>
      </c>
      <c r="D279" s="178">
        <v>5000</v>
      </c>
      <c r="E279" s="178">
        <v>5000</v>
      </c>
      <c r="F279" s="171" t="s">
        <v>455</v>
      </c>
      <c r="G279" s="178">
        <v>5000</v>
      </c>
      <c r="H279" s="35">
        <v>5000</v>
      </c>
      <c r="I279" s="59">
        <v>7000</v>
      </c>
      <c r="J279" s="59">
        <v>6000</v>
      </c>
      <c r="K279" s="402"/>
      <c r="L279" s="59">
        <v>6000</v>
      </c>
      <c r="M279" s="402"/>
      <c r="N279" s="59">
        <v>6000</v>
      </c>
      <c r="O279" s="402"/>
      <c r="P279" s="59">
        <v>6000</v>
      </c>
      <c r="Q279" s="59">
        <v>5000</v>
      </c>
      <c r="R279" s="172">
        <v>5000</v>
      </c>
      <c r="S279" s="173">
        <v>5000</v>
      </c>
      <c r="T279" s="173">
        <v>5000</v>
      </c>
      <c r="U279" s="62">
        <v>5000</v>
      </c>
      <c r="V279" s="402"/>
      <c r="X279" s="64" t="s">
        <v>41</v>
      </c>
      <c r="Y279" s="171" t="s">
        <v>455</v>
      </c>
      <c r="Z279" s="171" t="s">
        <v>455</v>
      </c>
      <c r="AA279" s="178">
        <v>7000</v>
      </c>
      <c r="AB279" s="178">
        <v>7000</v>
      </c>
      <c r="AC279" s="171" t="s">
        <v>455</v>
      </c>
      <c r="AD279" s="178">
        <v>7500</v>
      </c>
      <c r="AE279" s="35">
        <v>6500</v>
      </c>
      <c r="AF279" s="59">
        <v>6500</v>
      </c>
      <c r="AG279" s="59">
        <v>6250</v>
      </c>
      <c r="AH279" s="402"/>
      <c r="AI279" s="59">
        <v>6750</v>
      </c>
      <c r="AJ279" s="402"/>
      <c r="AK279" s="59">
        <v>6000</v>
      </c>
      <c r="AL279" s="402"/>
      <c r="AM279" s="59">
        <v>6000</v>
      </c>
      <c r="AN279" s="59">
        <v>7000</v>
      </c>
      <c r="AO279" s="172">
        <v>6000</v>
      </c>
      <c r="AP279" s="173">
        <v>6000</v>
      </c>
      <c r="AQ279" s="173">
        <v>6000</v>
      </c>
      <c r="AR279" s="223">
        <v>6000</v>
      </c>
      <c r="AS279" s="402"/>
      <c r="AU279" s="64" t="s">
        <v>41</v>
      </c>
      <c r="AV279" s="171" t="s">
        <v>455</v>
      </c>
      <c r="AW279" s="171" t="s">
        <v>455</v>
      </c>
      <c r="AX279" s="178">
        <v>1500</v>
      </c>
      <c r="AY279" s="178">
        <v>1500</v>
      </c>
      <c r="AZ279" s="171" t="s">
        <v>455</v>
      </c>
      <c r="BA279" s="178">
        <v>2000</v>
      </c>
      <c r="BB279" s="35">
        <v>2000</v>
      </c>
      <c r="BC279" s="59">
        <v>2000</v>
      </c>
      <c r="BD279" s="59">
        <v>2000</v>
      </c>
      <c r="BE279" s="402"/>
      <c r="BF279" s="59">
        <v>2000</v>
      </c>
      <c r="BG279" s="402"/>
      <c r="BH279" s="59">
        <v>2000</v>
      </c>
      <c r="BI279" s="402"/>
      <c r="BJ279" s="59">
        <v>2000</v>
      </c>
      <c r="BK279" s="59">
        <v>2000</v>
      </c>
      <c r="BL279" s="172">
        <v>2000</v>
      </c>
      <c r="BM279" s="173">
        <v>2000</v>
      </c>
      <c r="BN279" s="173">
        <v>2000</v>
      </c>
      <c r="BO279" s="62">
        <v>2000</v>
      </c>
      <c r="BP279" s="402"/>
      <c r="BR279" s="64" t="s">
        <v>41</v>
      </c>
      <c r="BS279" s="171" t="s">
        <v>455</v>
      </c>
      <c r="BT279" s="171" t="s">
        <v>455</v>
      </c>
      <c r="BU279" s="178">
        <v>100</v>
      </c>
      <c r="BV279" s="178">
        <v>100</v>
      </c>
      <c r="BW279" s="171" t="s">
        <v>455</v>
      </c>
      <c r="BX279" s="178">
        <v>100</v>
      </c>
      <c r="BY279" s="35">
        <v>100</v>
      </c>
      <c r="BZ279" s="59">
        <v>100</v>
      </c>
      <c r="CA279" s="59">
        <v>100</v>
      </c>
      <c r="CB279" s="402"/>
      <c r="CC279" s="59">
        <v>100</v>
      </c>
      <c r="CD279" s="402"/>
      <c r="CE279" s="59">
        <v>100</v>
      </c>
      <c r="CF279" s="402"/>
      <c r="CG279" s="59">
        <v>100</v>
      </c>
      <c r="CH279" s="59">
        <v>100</v>
      </c>
      <c r="CI279" s="172">
        <v>100</v>
      </c>
      <c r="CJ279" s="173">
        <v>100</v>
      </c>
      <c r="CK279" s="173">
        <v>100</v>
      </c>
      <c r="CL279" s="62">
        <v>100</v>
      </c>
      <c r="CM279" s="402"/>
      <c r="CO279" s="352" t="s">
        <v>41</v>
      </c>
      <c r="CP279" s="171" t="s">
        <v>455</v>
      </c>
      <c r="CQ279" s="171" t="s">
        <v>455</v>
      </c>
      <c r="CR279" s="173">
        <v>1300</v>
      </c>
      <c r="CS279" s="230">
        <v>1300</v>
      </c>
      <c r="CT279" s="171" t="s">
        <v>455</v>
      </c>
      <c r="CU279" s="178">
        <v>1300</v>
      </c>
      <c r="CV279" s="9">
        <v>1250</v>
      </c>
      <c r="CW279" s="59">
        <v>1250</v>
      </c>
      <c r="CX279" s="59">
        <v>1300</v>
      </c>
      <c r="CY279" s="59">
        <v>1300</v>
      </c>
      <c r="CZ279" s="59">
        <v>1300</v>
      </c>
      <c r="DA279" s="59">
        <v>1400</v>
      </c>
      <c r="DB279" s="59">
        <v>1300</v>
      </c>
      <c r="DC279" s="59">
        <v>1300</v>
      </c>
      <c r="DD279" s="59">
        <v>1300</v>
      </c>
      <c r="DE279" s="59">
        <v>1300</v>
      </c>
      <c r="DF279" s="172">
        <v>1250</v>
      </c>
      <c r="DG279" s="173">
        <v>1200</v>
      </c>
      <c r="DH279" s="173">
        <v>1250</v>
      </c>
      <c r="DI279" s="62">
        <v>1250</v>
      </c>
      <c r="DJ279" s="169" t="s">
        <v>455</v>
      </c>
    </row>
    <row r="280" spans="1:114" x14ac:dyDescent="0.3">
      <c r="A280" s="64" t="s">
        <v>964</v>
      </c>
      <c r="B280" s="171" t="s">
        <v>455</v>
      </c>
      <c r="C280" s="171" t="s">
        <v>455</v>
      </c>
      <c r="D280" s="171" t="s">
        <v>455</v>
      </c>
      <c r="E280" s="171" t="s">
        <v>455</v>
      </c>
      <c r="F280" s="171" t="s">
        <v>455</v>
      </c>
      <c r="G280" s="171" t="s">
        <v>455</v>
      </c>
      <c r="H280" s="171" t="s">
        <v>455</v>
      </c>
      <c r="I280" s="171" t="s">
        <v>455</v>
      </c>
      <c r="J280" s="171" t="s">
        <v>455</v>
      </c>
      <c r="K280" s="402"/>
      <c r="L280" s="169" t="s">
        <v>455</v>
      </c>
      <c r="M280" s="402"/>
      <c r="N280" s="171" t="s">
        <v>455</v>
      </c>
      <c r="O280" s="402"/>
      <c r="P280" s="172">
        <v>4000</v>
      </c>
      <c r="Q280" s="172">
        <v>4750</v>
      </c>
      <c r="R280" s="172">
        <v>8000</v>
      </c>
      <c r="S280" s="173">
        <v>7000</v>
      </c>
      <c r="T280" s="173">
        <v>7000</v>
      </c>
      <c r="U280" s="62">
        <v>7500</v>
      </c>
      <c r="V280" s="402"/>
      <c r="X280" s="64" t="s">
        <v>964</v>
      </c>
      <c r="Y280" s="171" t="s">
        <v>455</v>
      </c>
      <c r="Z280" s="171" t="s">
        <v>455</v>
      </c>
      <c r="AA280" s="171" t="s">
        <v>455</v>
      </c>
      <c r="AB280" s="171" t="s">
        <v>455</v>
      </c>
      <c r="AC280" s="171" t="s">
        <v>455</v>
      </c>
      <c r="AD280" s="171" t="s">
        <v>455</v>
      </c>
      <c r="AE280" s="171" t="s">
        <v>455</v>
      </c>
      <c r="AF280" s="171" t="s">
        <v>455</v>
      </c>
      <c r="AG280" s="171" t="s">
        <v>455</v>
      </c>
      <c r="AH280" s="402"/>
      <c r="AI280" s="169" t="s">
        <v>455</v>
      </c>
      <c r="AJ280" s="402"/>
      <c r="AK280" s="171" t="s">
        <v>455</v>
      </c>
      <c r="AL280" s="402"/>
      <c r="AM280" s="172">
        <v>6000</v>
      </c>
      <c r="AN280" s="172">
        <v>7500</v>
      </c>
      <c r="AO280" s="172">
        <v>7500</v>
      </c>
      <c r="AP280" s="173">
        <v>6000</v>
      </c>
      <c r="AQ280" s="173">
        <v>6000</v>
      </c>
      <c r="AR280" s="223">
        <v>6500</v>
      </c>
      <c r="AS280" s="402"/>
      <c r="AU280" s="64" t="s">
        <v>964</v>
      </c>
      <c r="AV280" s="171" t="s">
        <v>455</v>
      </c>
      <c r="AW280" s="171" t="s">
        <v>455</v>
      </c>
      <c r="AX280" s="171" t="s">
        <v>455</v>
      </c>
      <c r="AY280" s="171" t="s">
        <v>455</v>
      </c>
      <c r="AZ280" s="171" t="s">
        <v>455</v>
      </c>
      <c r="BA280" s="171" t="s">
        <v>455</v>
      </c>
      <c r="BB280" s="171" t="s">
        <v>455</v>
      </c>
      <c r="BC280" s="171" t="s">
        <v>455</v>
      </c>
      <c r="BD280" s="171" t="s">
        <v>455</v>
      </c>
      <c r="BE280" s="402"/>
      <c r="BF280" s="171" t="s">
        <v>455</v>
      </c>
      <c r="BG280" s="402"/>
      <c r="BH280" s="171" t="s">
        <v>455</v>
      </c>
      <c r="BI280" s="402"/>
      <c r="BJ280" s="172">
        <v>1350</v>
      </c>
      <c r="BK280" s="172">
        <v>2000</v>
      </c>
      <c r="BL280" s="172">
        <v>2250</v>
      </c>
      <c r="BM280" s="173">
        <v>2000</v>
      </c>
      <c r="BN280" s="173">
        <v>2000</v>
      </c>
      <c r="BO280" s="62">
        <v>2500</v>
      </c>
      <c r="BP280" s="402"/>
      <c r="BR280" s="64" t="s">
        <v>964</v>
      </c>
      <c r="BS280" s="171" t="s">
        <v>455</v>
      </c>
      <c r="BT280" s="171" t="s">
        <v>455</v>
      </c>
      <c r="BU280" s="171" t="s">
        <v>455</v>
      </c>
      <c r="BV280" s="171" t="s">
        <v>455</v>
      </c>
      <c r="BW280" s="171" t="s">
        <v>455</v>
      </c>
      <c r="BX280" s="171" t="s">
        <v>455</v>
      </c>
      <c r="BY280" s="171" t="s">
        <v>455</v>
      </c>
      <c r="BZ280" s="171" t="s">
        <v>455</v>
      </c>
      <c r="CA280" s="171" t="s">
        <v>455</v>
      </c>
      <c r="CB280" s="402"/>
      <c r="CC280" s="171" t="s">
        <v>455</v>
      </c>
      <c r="CD280" s="402"/>
      <c r="CE280" s="171" t="s">
        <v>455</v>
      </c>
      <c r="CF280" s="402"/>
      <c r="CG280" s="172">
        <v>50</v>
      </c>
      <c r="CH280" s="172">
        <v>50</v>
      </c>
      <c r="CI280" s="172">
        <v>100</v>
      </c>
      <c r="CJ280" s="173">
        <v>50</v>
      </c>
      <c r="CK280" s="173">
        <v>50</v>
      </c>
      <c r="CL280" s="63">
        <v>100</v>
      </c>
      <c r="CM280" s="402"/>
      <c r="CO280" s="352" t="s">
        <v>964</v>
      </c>
      <c r="CP280" s="171" t="s">
        <v>455</v>
      </c>
      <c r="CQ280" s="171" t="s">
        <v>455</v>
      </c>
      <c r="CR280" s="171" t="s">
        <v>455</v>
      </c>
      <c r="CS280" s="171" t="s">
        <v>455</v>
      </c>
      <c r="CT280" s="171" t="s">
        <v>455</v>
      </c>
      <c r="CU280" s="171" t="s">
        <v>455</v>
      </c>
      <c r="CV280" s="171" t="s">
        <v>455</v>
      </c>
      <c r="CW280" s="171" t="s">
        <v>455</v>
      </c>
      <c r="CX280" s="171" t="s">
        <v>455</v>
      </c>
      <c r="CY280" s="171" t="s">
        <v>455</v>
      </c>
      <c r="CZ280" s="171" t="s">
        <v>455</v>
      </c>
      <c r="DA280" s="171" t="s">
        <v>455</v>
      </c>
      <c r="DB280" s="171" t="s">
        <v>455</v>
      </c>
      <c r="DC280" s="171" t="s">
        <v>455</v>
      </c>
      <c r="DD280" s="172">
        <v>1500</v>
      </c>
      <c r="DE280" s="172">
        <v>1500</v>
      </c>
      <c r="DF280" s="185">
        <v>1000</v>
      </c>
      <c r="DG280" s="173">
        <v>1000</v>
      </c>
      <c r="DH280" s="173">
        <v>1500</v>
      </c>
      <c r="DI280" s="63">
        <v>1100</v>
      </c>
      <c r="DJ280" s="173">
        <v>1500</v>
      </c>
    </row>
    <row r="281" spans="1:114" x14ac:dyDescent="0.3">
      <c r="A281" s="64" t="s">
        <v>196</v>
      </c>
      <c r="B281" s="171" t="s">
        <v>455</v>
      </c>
      <c r="C281" s="171" t="s">
        <v>455</v>
      </c>
      <c r="D281" s="171" t="s">
        <v>455</v>
      </c>
      <c r="E281" s="171" t="s">
        <v>455</v>
      </c>
      <c r="F281" s="171" t="s">
        <v>455</v>
      </c>
      <c r="G281" s="171" t="s">
        <v>455</v>
      </c>
      <c r="H281" s="171" t="s">
        <v>455</v>
      </c>
      <c r="I281" s="171" t="s">
        <v>455</v>
      </c>
      <c r="J281" s="171" t="s">
        <v>455</v>
      </c>
      <c r="K281" s="402"/>
      <c r="L281" s="59">
        <v>4000</v>
      </c>
      <c r="M281" s="402"/>
      <c r="N281" s="59">
        <v>5000</v>
      </c>
      <c r="O281" s="402"/>
      <c r="P281" s="171" t="s">
        <v>455</v>
      </c>
      <c r="Q281" s="178">
        <v>5000</v>
      </c>
      <c r="R281" s="172">
        <v>4750</v>
      </c>
      <c r="S281" s="169" t="s">
        <v>455</v>
      </c>
      <c r="T281" s="173">
        <v>7000</v>
      </c>
      <c r="U281" s="169" t="s">
        <v>455</v>
      </c>
      <c r="V281" s="402"/>
      <c r="X281" s="64" t="s">
        <v>196</v>
      </c>
      <c r="Y281" s="171" t="s">
        <v>455</v>
      </c>
      <c r="Z281" s="171" t="s">
        <v>455</v>
      </c>
      <c r="AA281" s="171" t="s">
        <v>455</v>
      </c>
      <c r="AB281" s="171" t="s">
        <v>455</v>
      </c>
      <c r="AC281" s="171" t="s">
        <v>455</v>
      </c>
      <c r="AD281" s="171" t="s">
        <v>455</v>
      </c>
      <c r="AE281" s="171" t="s">
        <v>455</v>
      </c>
      <c r="AF281" s="171" t="s">
        <v>455</v>
      </c>
      <c r="AG281" s="171" t="s">
        <v>455</v>
      </c>
      <c r="AH281" s="402"/>
      <c r="AI281" s="59">
        <v>6000</v>
      </c>
      <c r="AJ281" s="402"/>
      <c r="AK281" s="59">
        <v>6000</v>
      </c>
      <c r="AL281" s="402"/>
      <c r="AM281" s="171" t="s">
        <v>455</v>
      </c>
      <c r="AN281" s="178">
        <v>5000</v>
      </c>
      <c r="AO281" s="172">
        <v>6000</v>
      </c>
      <c r="AP281" s="169" t="s">
        <v>455</v>
      </c>
      <c r="AQ281" s="173">
        <v>7000</v>
      </c>
      <c r="AR281" s="211" t="s">
        <v>455</v>
      </c>
      <c r="AS281" s="402"/>
      <c r="AU281" s="64" t="s">
        <v>196</v>
      </c>
      <c r="AV281" s="171" t="s">
        <v>455</v>
      </c>
      <c r="AW281" s="171" t="s">
        <v>455</v>
      </c>
      <c r="AX281" s="171" t="s">
        <v>455</v>
      </c>
      <c r="AY281" s="171" t="s">
        <v>455</v>
      </c>
      <c r="AZ281" s="171" t="s">
        <v>455</v>
      </c>
      <c r="BA281" s="171" t="s">
        <v>455</v>
      </c>
      <c r="BB281" s="171" t="s">
        <v>455</v>
      </c>
      <c r="BC281" s="171" t="s">
        <v>455</v>
      </c>
      <c r="BD281" s="171" t="s">
        <v>455</v>
      </c>
      <c r="BE281" s="402"/>
      <c r="BF281" s="59">
        <v>1500</v>
      </c>
      <c r="BG281" s="402"/>
      <c r="BH281" s="59">
        <v>1375</v>
      </c>
      <c r="BI281" s="402"/>
      <c r="BJ281" s="171" t="s">
        <v>455</v>
      </c>
      <c r="BK281" s="178">
        <v>2000</v>
      </c>
      <c r="BL281" s="172">
        <v>1500</v>
      </c>
      <c r="BM281" s="169" t="s">
        <v>455</v>
      </c>
      <c r="BN281" s="173">
        <v>1700</v>
      </c>
      <c r="BO281" s="169" t="s">
        <v>455</v>
      </c>
      <c r="BP281" s="402"/>
      <c r="BR281" s="64" t="s">
        <v>196</v>
      </c>
      <c r="BS281" s="171" t="s">
        <v>455</v>
      </c>
      <c r="BT281" s="171" t="s">
        <v>455</v>
      </c>
      <c r="BU281" s="171" t="s">
        <v>455</v>
      </c>
      <c r="BV281" s="171" t="s">
        <v>455</v>
      </c>
      <c r="BW281" s="171" t="s">
        <v>455</v>
      </c>
      <c r="BX281" s="171" t="s">
        <v>455</v>
      </c>
      <c r="BY281" s="171" t="s">
        <v>455</v>
      </c>
      <c r="BZ281" s="171" t="s">
        <v>455</v>
      </c>
      <c r="CA281" s="171" t="s">
        <v>455</v>
      </c>
      <c r="CB281" s="402"/>
      <c r="CC281" s="59">
        <v>50</v>
      </c>
      <c r="CD281" s="402"/>
      <c r="CE281" s="59">
        <v>50</v>
      </c>
      <c r="CF281" s="402"/>
      <c r="CG281" s="171" t="s">
        <v>455</v>
      </c>
      <c r="CH281" s="178">
        <v>75</v>
      </c>
      <c r="CI281" s="172">
        <v>100</v>
      </c>
      <c r="CJ281" s="169" t="s">
        <v>455</v>
      </c>
      <c r="CK281" s="173">
        <v>250</v>
      </c>
      <c r="CL281" s="169" t="s">
        <v>455</v>
      </c>
      <c r="CM281" s="402"/>
      <c r="CO281" s="309" t="s">
        <v>196</v>
      </c>
      <c r="CP281" s="171" t="s">
        <v>455</v>
      </c>
      <c r="CQ281" s="171" t="s">
        <v>455</v>
      </c>
      <c r="CR281" s="171" t="s">
        <v>455</v>
      </c>
      <c r="CS281" s="171" t="s">
        <v>455</v>
      </c>
      <c r="CT281" s="171" t="s">
        <v>455</v>
      </c>
      <c r="CU281" s="171" t="s">
        <v>455</v>
      </c>
      <c r="CV281" s="171" t="s">
        <v>455</v>
      </c>
      <c r="CW281" s="171" t="s">
        <v>455</v>
      </c>
      <c r="CX281" s="171" t="s">
        <v>455</v>
      </c>
      <c r="CY281" s="59"/>
      <c r="CZ281" s="59">
        <v>1300</v>
      </c>
      <c r="DA281" s="59">
        <v>1300</v>
      </c>
      <c r="DB281" s="59">
        <v>1250</v>
      </c>
      <c r="DC281" s="171" t="s">
        <v>455</v>
      </c>
      <c r="DD281" s="171" t="s">
        <v>455</v>
      </c>
      <c r="DE281" s="185">
        <v>1000</v>
      </c>
      <c r="DF281" s="172">
        <v>1200</v>
      </c>
      <c r="DG281" s="169" t="s">
        <v>455</v>
      </c>
      <c r="DH281" s="173">
        <v>1300</v>
      </c>
      <c r="DI281" s="169" t="s">
        <v>455</v>
      </c>
      <c r="DJ281" s="169" t="s">
        <v>455</v>
      </c>
    </row>
    <row r="282" spans="1:114" x14ac:dyDescent="0.3">
      <c r="A282" s="64" t="s">
        <v>85</v>
      </c>
      <c r="B282" s="224">
        <v>6000</v>
      </c>
      <c r="C282" s="171" t="s">
        <v>455</v>
      </c>
      <c r="D282" s="178">
        <v>6000</v>
      </c>
      <c r="E282" s="171" t="s">
        <v>455</v>
      </c>
      <c r="F282" s="178">
        <v>6000</v>
      </c>
      <c r="G282" s="178">
        <v>3500</v>
      </c>
      <c r="H282" s="171" t="s">
        <v>455</v>
      </c>
      <c r="I282" s="171" t="s">
        <v>455</v>
      </c>
      <c r="J282" s="178">
        <v>3000</v>
      </c>
      <c r="K282" s="402"/>
      <c r="L282" s="174">
        <v>5000</v>
      </c>
      <c r="M282" s="402"/>
      <c r="N282" s="172">
        <v>6000</v>
      </c>
      <c r="O282" s="402"/>
      <c r="P282" s="172">
        <v>6000</v>
      </c>
      <c r="Q282" s="169" t="s">
        <v>455</v>
      </c>
      <c r="R282" s="172">
        <v>6500</v>
      </c>
      <c r="S282" s="173">
        <v>6500</v>
      </c>
      <c r="T282" s="173">
        <v>6000</v>
      </c>
      <c r="U282" s="62">
        <v>6000</v>
      </c>
      <c r="V282" s="402"/>
      <c r="X282" s="64" t="s">
        <v>85</v>
      </c>
      <c r="Y282" s="224">
        <v>5000</v>
      </c>
      <c r="Z282" s="171" t="s">
        <v>455</v>
      </c>
      <c r="AA282" s="178">
        <v>4500</v>
      </c>
      <c r="AB282" s="171" t="s">
        <v>455</v>
      </c>
      <c r="AC282" s="178">
        <v>15000</v>
      </c>
      <c r="AD282" s="178">
        <v>5000</v>
      </c>
      <c r="AE282" s="171" t="s">
        <v>455</v>
      </c>
      <c r="AF282" s="171" t="s">
        <v>455</v>
      </c>
      <c r="AG282" s="178">
        <v>4500</v>
      </c>
      <c r="AH282" s="402"/>
      <c r="AI282" s="174">
        <v>6000</v>
      </c>
      <c r="AJ282" s="402"/>
      <c r="AK282" s="172">
        <v>6000</v>
      </c>
      <c r="AL282" s="402"/>
      <c r="AM282" s="172">
        <v>4000</v>
      </c>
      <c r="AN282" s="169" t="s">
        <v>455</v>
      </c>
      <c r="AO282" s="172">
        <v>5000</v>
      </c>
      <c r="AP282" s="173">
        <v>4000</v>
      </c>
      <c r="AQ282" s="173">
        <v>4000</v>
      </c>
      <c r="AR282" s="223">
        <v>5000</v>
      </c>
      <c r="AS282" s="402"/>
      <c r="AU282" s="64" t="s">
        <v>85</v>
      </c>
      <c r="AV282" s="224">
        <v>1500</v>
      </c>
      <c r="AW282" s="171" t="s">
        <v>455</v>
      </c>
      <c r="AX282" s="178">
        <v>1700</v>
      </c>
      <c r="AY282" s="171" t="s">
        <v>455</v>
      </c>
      <c r="AZ282" s="178">
        <v>1500</v>
      </c>
      <c r="BA282" s="178">
        <v>2000</v>
      </c>
      <c r="BB282" s="171" t="s">
        <v>455</v>
      </c>
      <c r="BC282" s="171" t="s">
        <v>455</v>
      </c>
      <c r="BD282" s="178">
        <v>1500</v>
      </c>
      <c r="BE282" s="402"/>
      <c r="BF282" s="172">
        <v>1500</v>
      </c>
      <c r="BG282" s="402"/>
      <c r="BH282" s="172">
        <v>1375</v>
      </c>
      <c r="BI282" s="402"/>
      <c r="BJ282" s="172">
        <v>2500</v>
      </c>
      <c r="BK282" s="169" t="s">
        <v>455</v>
      </c>
      <c r="BL282" s="172">
        <v>1500</v>
      </c>
      <c r="BM282" s="173">
        <v>1500</v>
      </c>
      <c r="BN282" s="173">
        <v>1500</v>
      </c>
      <c r="BO282" s="62">
        <v>1500</v>
      </c>
      <c r="BP282" s="402"/>
      <c r="BR282" s="64" t="s">
        <v>85</v>
      </c>
      <c r="BS282" s="224">
        <v>100</v>
      </c>
      <c r="BT282" s="171" t="s">
        <v>455</v>
      </c>
      <c r="BU282" s="178">
        <v>200</v>
      </c>
      <c r="BV282" s="171" t="s">
        <v>455</v>
      </c>
      <c r="BW282" s="178">
        <v>200</v>
      </c>
      <c r="BX282" s="178">
        <v>100</v>
      </c>
      <c r="BY282" s="171" t="s">
        <v>455</v>
      </c>
      <c r="BZ282" s="171" t="s">
        <v>455</v>
      </c>
      <c r="CA282" s="178">
        <v>100</v>
      </c>
      <c r="CB282" s="402"/>
      <c r="CC282" s="172">
        <v>425</v>
      </c>
      <c r="CD282" s="402"/>
      <c r="CE282" s="172">
        <v>100</v>
      </c>
      <c r="CF282" s="402"/>
      <c r="CG282" s="172">
        <v>100</v>
      </c>
      <c r="CH282" s="169" t="s">
        <v>455</v>
      </c>
      <c r="CI282" s="172">
        <v>100</v>
      </c>
      <c r="CJ282" s="173">
        <v>50</v>
      </c>
      <c r="CK282" s="173">
        <v>50</v>
      </c>
      <c r="CL282" s="62">
        <v>75</v>
      </c>
      <c r="CM282" s="402"/>
      <c r="CO282" s="352" t="s">
        <v>85</v>
      </c>
      <c r="CP282" s="225">
        <v>1200</v>
      </c>
      <c r="CQ282" s="169" t="s">
        <v>455</v>
      </c>
      <c r="CR282" s="226">
        <v>800</v>
      </c>
      <c r="CS282" s="169" t="s">
        <v>455</v>
      </c>
      <c r="CT282" s="178">
        <v>1150</v>
      </c>
      <c r="CU282" s="178">
        <v>1200</v>
      </c>
      <c r="CV282" s="171" t="s">
        <v>455</v>
      </c>
      <c r="CW282" s="171" t="s">
        <v>455</v>
      </c>
      <c r="CX282" s="178">
        <v>1200</v>
      </c>
      <c r="CY282" s="274">
        <v>1200</v>
      </c>
      <c r="CZ282" s="172">
        <v>1200</v>
      </c>
      <c r="DA282" s="172">
        <v>1200</v>
      </c>
      <c r="DB282" s="172">
        <v>1200</v>
      </c>
      <c r="DC282" s="171" t="s">
        <v>455</v>
      </c>
      <c r="DD282" s="172">
        <v>1200</v>
      </c>
      <c r="DE282" s="169" t="s">
        <v>455</v>
      </c>
      <c r="DF282" s="172">
        <v>1000</v>
      </c>
      <c r="DG282" s="173">
        <v>1000</v>
      </c>
      <c r="DH282" s="173">
        <v>1000</v>
      </c>
      <c r="DI282" s="62">
        <v>1100</v>
      </c>
      <c r="DJ282" s="173">
        <v>1200</v>
      </c>
    </row>
    <row r="283" spans="1:114" x14ac:dyDescent="0.3">
      <c r="A283" s="64" t="s">
        <v>81</v>
      </c>
      <c r="B283" s="224">
        <v>6000</v>
      </c>
      <c r="C283" s="224">
        <v>6000</v>
      </c>
      <c r="D283" s="171" t="s">
        <v>455</v>
      </c>
      <c r="E283" s="178">
        <v>6000</v>
      </c>
      <c r="F283" s="178">
        <v>6000</v>
      </c>
      <c r="G283" s="178">
        <v>6000</v>
      </c>
      <c r="H283" s="171" t="s">
        <v>455</v>
      </c>
      <c r="I283" s="172">
        <v>6000</v>
      </c>
      <c r="J283" s="171" t="s">
        <v>455</v>
      </c>
      <c r="K283" s="402"/>
      <c r="L283" s="174">
        <v>6500</v>
      </c>
      <c r="M283" s="402"/>
      <c r="N283" s="172">
        <v>6500</v>
      </c>
      <c r="O283" s="402"/>
      <c r="P283" s="172">
        <v>7000</v>
      </c>
      <c r="Q283" s="169" t="s">
        <v>455</v>
      </c>
      <c r="R283" s="172">
        <v>6500</v>
      </c>
      <c r="S283" s="173">
        <v>6000</v>
      </c>
      <c r="T283" s="169" t="s">
        <v>455</v>
      </c>
      <c r="U283" s="62">
        <v>7000</v>
      </c>
      <c r="V283" s="402"/>
      <c r="X283" s="64" t="s">
        <v>81</v>
      </c>
      <c r="Y283" s="224">
        <v>6000</v>
      </c>
      <c r="Z283" s="224">
        <v>6000</v>
      </c>
      <c r="AA283" s="171" t="s">
        <v>455</v>
      </c>
      <c r="AB283" s="178">
        <v>5500</v>
      </c>
      <c r="AC283" s="178">
        <v>6000</v>
      </c>
      <c r="AD283" s="178">
        <v>6000</v>
      </c>
      <c r="AE283" s="171" t="s">
        <v>455</v>
      </c>
      <c r="AF283" s="172">
        <v>6000</v>
      </c>
      <c r="AG283" s="171" t="s">
        <v>455</v>
      </c>
      <c r="AH283" s="402"/>
      <c r="AI283" s="174">
        <v>6000</v>
      </c>
      <c r="AJ283" s="402"/>
      <c r="AK283" s="172">
        <v>6000</v>
      </c>
      <c r="AL283" s="402"/>
      <c r="AM283" s="172">
        <v>6000</v>
      </c>
      <c r="AN283" s="169" t="s">
        <v>455</v>
      </c>
      <c r="AO283" s="172">
        <v>6000</v>
      </c>
      <c r="AP283" s="173">
        <v>6000</v>
      </c>
      <c r="AQ283" s="169" t="s">
        <v>455</v>
      </c>
      <c r="AR283" s="223">
        <v>6000</v>
      </c>
      <c r="AS283" s="402"/>
      <c r="AU283" s="64" t="s">
        <v>81</v>
      </c>
      <c r="AV283" s="224">
        <v>2000</v>
      </c>
      <c r="AW283" s="224">
        <v>1500</v>
      </c>
      <c r="AX283" s="171" t="s">
        <v>455</v>
      </c>
      <c r="AY283" s="178">
        <v>1500</v>
      </c>
      <c r="AZ283" s="178">
        <v>1500</v>
      </c>
      <c r="BA283" s="178">
        <v>1500</v>
      </c>
      <c r="BB283" s="171" t="s">
        <v>455</v>
      </c>
      <c r="BC283" s="172">
        <v>1500</v>
      </c>
      <c r="BD283" s="171" t="s">
        <v>455</v>
      </c>
      <c r="BE283" s="402"/>
      <c r="BF283" s="172">
        <v>1500</v>
      </c>
      <c r="BG283" s="402"/>
      <c r="BH283" s="172">
        <v>1500</v>
      </c>
      <c r="BI283" s="402"/>
      <c r="BJ283" s="172">
        <v>1500</v>
      </c>
      <c r="BK283" s="169" t="s">
        <v>455</v>
      </c>
      <c r="BL283" s="172">
        <v>1500</v>
      </c>
      <c r="BM283" s="173">
        <v>1500</v>
      </c>
      <c r="BN283" s="169" t="s">
        <v>455</v>
      </c>
      <c r="BO283" s="62">
        <v>1500</v>
      </c>
      <c r="BP283" s="402"/>
      <c r="BR283" s="64" t="s">
        <v>81</v>
      </c>
      <c r="BS283" s="224">
        <v>100</v>
      </c>
      <c r="BT283" s="224">
        <v>75</v>
      </c>
      <c r="BU283" s="171" t="s">
        <v>455</v>
      </c>
      <c r="BV283" s="178">
        <v>75</v>
      </c>
      <c r="BW283" s="178">
        <v>100</v>
      </c>
      <c r="BX283" s="178">
        <v>100</v>
      </c>
      <c r="BY283" s="171" t="s">
        <v>455</v>
      </c>
      <c r="BZ283" s="172">
        <v>100</v>
      </c>
      <c r="CA283" s="171" t="s">
        <v>455</v>
      </c>
      <c r="CB283" s="402"/>
      <c r="CC283" s="172">
        <v>100</v>
      </c>
      <c r="CD283" s="402"/>
      <c r="CE283" s="172">
        <v>100</v>
      </c>
      <c r="CF283" s="402"/>
      <c r="CG283" s="172">
        <v>100</v>
      </c>
      <c r="CH283" s="169" t="s">
        <v>455</v>
      </c>
      <c r="CI283" s="172">
        <v>100</v>
      </c>
      <c r="CJ283" s="173">
        <v>50</v>
      </c>
      <c r="CK283" s="169" t="s">
        <v>455</v>
      </c>
      <c r="CL283" s="185">
        <v>100</v>
      </c>
      <c r="CM283" s="402"/>
      <c r="CO283" s="352" t="s">
        <v>81</v>
      </c>
      <c r="CP283" s="225">
        <v>1300</v>
      </c>
      <c r="CQ283" s="225">
        <v>1500</v>
      </c>
      <c r="CR283" s="169" t="s">
        <v>455</v>
      </c>
      <c r="CS283" s="225">
        <v>1300</v>
      </c>
      <c r="CT283" s="178">
        <v>1300</v>
      </c>
      <c r="CU283" s="178">
        <v>1300</v>
      </c>
      <c r="CV283" s="171" t="s">
        <v>455</v>
      </c>
      <c r="CW283" s="172">
        <v>1300</v>
      </c>
      <c r="CX283" s="171" t="s">
        <v>455</v>
      </c>
      <c r="CY283" s="172">
        <v>1500</v>
      </c>
      <c r="CZ283" s="172">
        <v>1500</v>
      </c>
      <c r="DA283" s="178">
        <v>1500</v>
      </c>
      <c r="DB283" s="172">
        <v>1500</v>
      </c>
      <c r="DC283" s="178">
        <v>1500</v>
      </c>
      <c r="DD283" s="172">
        <v>1500</v>
      </c>
      <c r="DE283" s="169" t="s">
        <v>455</v>
      </c>
      <c r="DF283" s="172">
        <v>1500</v>
      </c>
      <c r="DG283" s="173">
        <v>1500</v>
      </c>
      <c r="DH283" s="169" t="s">
        <v>455</v>
      </c>
      <c r="DI283" s="62">
        <v>1300</v>
      </c>
      <c r="DJ283" s="169" t="s">
        <v>455</v>
      </c>
    </row>
    <row r="284" spans="1:114" x14ac:dyDescent="0.3">
      <c r="A284" s="64" t="s">
        <v>184</v>
      </c>
      <c r="B284" s="169" t="s">
        <v>455</v>
      </c>
      <c r="C284" s="169" t="s">
        <v>455</v>
      </c>
      <c r="D284" s="169" t="s">
        <v>455</v>
      </c>
      <c r="E284" s="169" t="s">
        <v>455</v>
      </c>
      <c r="F284" s="169" t="s">
        <v>455</v>
      </c>
      <c r="G284" s="169" t="s">
        <v>455</v>
      </c>
      <c r="H284" s="169" t="s">
        <v>455</v>
      </c>
      <c r="I284" s="169" t="s">
        <v>455</v>
      </c>
      <c r="J284" s="169" t="s">
        <v>455</v>
      </c>
      <c r="K284" s="402"/>
      <c r="L284" s="169" t="s">
        <v>455</v>
      </c>
      <c r="M284" s="402"/>
      <c r="N284" s="169" t="s">
        <v>455</v>
      </c>
      <c r="O284" s="402"/>
      <c r="P284" s="169" t="s">
        <v>455</v>
      </c>
      <c r="Q284" s="169" t="s">
        <v>455</v>
      </c>
      <c r="R284" s="169" t="s">
        <v>455</v>
      </c>
      <c r="S284" s="169" t="s">
        <v>455</v>
      </c>
      <c r="T284" s="173">
        <v>3000</v>
      </c>
      <c r="U284" s="62">
        <v>3500</v>
      </c>
      <c r="V284" s="402"/>
      <c r="X284" s="64" t="s">
        <v>184</v>
      </c>
      <c r="Y284" s="169" t="s">
        <v>455</v>
      </c>
      <c r="Z284" s="169" t="s">
        <v>455</v>
      </c>
      <c r="AA284" s="169" t="s">
        <v>455</v>
      </c>
      <c r="AB284" s="169" t="s">
        <v>455</v>
      </c>
      <c r="AC284" s="169" t="s">
        <v>455</v>
      </c>
      <c r="AD284" s="169" t="s">
        <v>455</v>
      </c>
      <c r="AE284" s="169" t="s">
        <v>455</v>
      </c>
      <c r="AF284" s="169" t="s">
        <v>455</v>
      </c>
      <c r="AG284" s="169" t="s">
        <v>455</v>
      </c>
      <c r="AH284" s="402"/>
      <c r="AI284" s="169" t="s">
        <v>455</v>
      </c>
      <c r="AJ284" s="402"/>
      <c r="AK284" s="169" t="s">
        <v>455</v>
      </c>
      <c r="AL284" s="402"/>
      <c r="AM284" s="169" t="s">
        <v>455</v>
      </c>
      <c r="AN284" s="169" t="s">
        <v>455</v>
      </c>
      <c r="AO284" s="169" t="s">
        <v>455</v>
      </c>
      <c r="AP284" s="169" t="s">
        <v>455</v>
      </c>
      <c r="AQ284" s="173">
        <v>5000</v>
      </c>
      <c r="AR284" s="223">
        <v>5000</v>
      </c>
      <c r="AS284" s="402"/>
      <c r="AU284" s="64" t="s">
        <v>184</v>
      </c>
      <c r="AV284" s="169" t="s">
        <v>455</v>
      </c>
      <c r="AW284" s="169" t="s">
        <v>455</v>
      </c>
      <c r="AX284" s="169" t="s">
        <v>455</v>
      </c>
      <c r="AY284" s="169" t="s">
        <v>455</v>
      </c>
      <c r="AZ284" s="169" t="s">
        <v>455</v>
      </c>
      <c r="BA284" s="169" t="s">
        <v>455</v>
      </c>
      <c r="BB284" s="169" t="s">
        <v>455</v>
      </c>
      <c r="BC284" s="169" t="s">
        <v>455</v>
      </c>
      <c r="BD284" s="169" t="s">
        <v>455</v>
      </c>
      <c r="BE284" s="402"/>
      <c r="BF284" s="169" t="s">
        <v>455</v>
      </c>
      <c r="BG284" s="402"/>
      <c r="BH284" s="169" t="s">
        <v>455</v>
      </c>
      <c r="BI284" s="402"/>
      <c r="BJ284" s="169" t="s">
        <v>455</v>
      </c>
      <c r="BK284" s="169" t="s">
        <v>455</v>
      </c>
      <c r="BL284" s="169" t="s">
        <v>455</v>
      </c>
      <c r="BM284" s="169" t="s">
        <v>455</v>
      </c>
      <c r="BN284" s="173">
        <v>1000</v>
      </c>
      <c r="BO284" s="62">
        <v>1000</v>
      </c>
      <c r="BP284" s="402"/>
      <c r="BR284" s="64" t="s">
        <v>184</v>
      </c>
      <c r="BS284" s="169" t="s">
        <v>455</v>
      </c>
      <c r="BT284" s="169" t="s">
        <v>455</v>
      </c>
      <c r="BU284" s="169" t="s">
        <v>455</v>
      </c>
      <c r="BV284" s="169" t="s">
        <v>455</v>
      </c>
      <c r="BW284" s="169" t="s">
        <v>455</v>
      </c>
      <c r="BX284" s="169" t="s">
        <v>455</v>
      </c>
      <c r="BY284" s="169" t="s">
        <v>455</v>
      </c>
      <c r="BZ284" s="169" t="s">
        <v>455</v>
      </c>
      <c r="CA284" s="169" t="s">
        <v>455</v>
      </c>
      <c r="CB284" s="402"/>
      <c r="CC284" s="169" t="s">
        <v>455</v>
      </c>
      <c r="CD284" s="402"/>
      <c r="CE284" s="169" t="s">
        <v>455</v>
      </c>
      <c r="CF284" s="402"/>
      <c r="CG284" s="169" t="s">
        <v>455</v>
      </c>
      <c r="CH284" s="169" t="s">
        <v>455</v>
      </c>
      <c r="CI284" s="169" t="s">
        <v>455</v>
      </c>
      <c r="CJ284" s="169" t="s">
        <v>455</v>
      </c>
      <c r="CK284" s="170">
        <v>50</v>
      </c>
      <c r="CL284" s="63">
        <v>100</v>
      </c>
      <c r="CM284" s="402"/>
      <c r="CO284" s="352" t="s">
        <v>184</v>
      </c>
      <c r="CP284" s="169" t="s">
        <v>455</v>
      </c>
      <c r="CQ284" s="169" t="s">
        <v>455</v>
      </c>
      <c r="CR284" s="169" t="s">
        <v>455</v>
      </c>
      <c r="CS284" s="169" t="s">
        <v>455</v>
      </c>
      <c r="CT284" s="169" t="s">
        <v>455</v>
      </c>
      <c r="CU284" s="169" t="s">
        <v>455</v>
      </c>
      <c r="CV284" s="169" t="s">
        <v>455</v>
      </c>
      <c r="CW284" s="169" t="s">
        <v>455</v>
      </c>
      <c r="CX284" s="169" t="s">
        <v>455</v>
      </c>
      <c r="CY284" s="169" t="s">
        <v>455</v>
      </c>
      <c r="CZ284" s="169" t="s">
        <v>455</v>
      </c>
      <c r="DA284" s="169" t="s">
        <v>455</v>
      </c>
      <c r="DB284" s="169" t="s">
        <v>455</v>
      </c>
      <c r="DC284" s="169" t="s">
        <v>455</v>
      </c>
      <c r="DD284" s="169" t="s">
        <v>455</v>
      </c>
      <c r="DE284" s="169" t="s">
        <v>455</v>
      </c>
      <c r="DF284" s="169" t="s">
        <v>455</v>
      </c>
      <c r="DG284" s="170"/>
      <c r="DH284" s="173">
        <v>1000</v>
      </c>
      <c r="DI284" s="62">
        <v>1000</v>
      </c>
      <c r="DJ284" s="169" t="s">
        <v>455</v>
      </c>
    </row>
    <row r="285" spans="1:114" x14ac:dyDescent="0.3">
      <c r="A285" s="64" t="s">
        <v>159</v>
      </c>
      <c r="B285" s="171" t="s">
        <v>455</v>
      </c>
      <c r="C285" s="171" t="s">
        <v>455</v>
      </c>
      <c r="D285" s="171" t="s">
        <v>455</v>
      </c>
      <c r="E285" s="171" t="s">
        <v>455</v>
      </c>
      <c r="F285" s="171" t="s">
        <v>455</v>
      </c>
      <c r="G285" s="171" t="s">
        <v>455</v>
      </c>
      <c r="H285" s="171" t="s">
        <v>455</v>
      </c>
      <c r="I285" s="171" t="s">
        <v>455</v>
      </c>
      <c r="J285" s="178">
        <v>6500</v>
      </c>
      <c r="K285" s="402"/>
      <c r="L285" s="169" t="s">
        <v>455</v>
      </c>
      <c r="M285" s="402"/>
      <c r="N285" s="171" t="s">
        <v>455</v>
      </c>
      <c r="O285" s="402"/>
      <c r="P285" s="171" t="s">
        <v>455</v>
      </c>
      <c r="Q285" s="169" t="s">
        <v>455</v>
      </c>
      <c r="R285" s="172">
        <v>7000</v>
      </c>
      <c r="S285" s="169" t="s">
        <v>455</v>
      </c>
      <c r="T285" s="173">
        <v>6500</v>
      </c>
      <c r="U285" s="169" t="s">
        <v>455</v>
      </c>
      <c r="V285" s="402"/>
      <c r="X285" s="64" t="s">
        <v>159</v>
      </c>
      <c r="Y285" s="171" t="s">
        <v>455</v>
      </c>
      <c r="Z285" s="171" t="s">
        <v>455</v>
      </c>
      <c r="AA285" s="171" t="s">
        <v>455</v>
      </c>
      <c r="AB285" s="171" t="s">
        <v>455</v>
      </c>
      <c r="AC285" s="171" t="s">
        <v>455</v>
      </c>
      <c r="AD285" s="171" t="s">
        <v>455</v>
      </c>
      <c r="AE285" s="171" t="s">
        <v>455</v>
      </c>
      <c r="AF285" s="171" t="s">
        <v>455</v>
      </c>
      <c r="AG285" s="178">
        <v>5500</v>
      </c>
      <c r="AH285" s="402"/>
      <c r="AI285" s="169" t="s">
        <v>455</v>
      </c>
      <c r="AJ285" s="402"/>
      <c r="AK285" s="171" t="s">
        <v>455</v>
      </c>
      <c r="AL285" s="402"/>
      <c r="AM285" s="171" t="s">
        <v>455</v>
      </c>
      <c r="AN285" s="169" t="s">
        <v>455</v>
      </c>
      <c r="AO285" s="172">
        <v>6000</v>
      </c>
      <c r="AP285" s="169" t="s">
        <v>455</v>
      </c>
      <c r="AQ285" s="170">
        <v>6000</v>
      </c>
      <c r="AR285" s="211" t="s">
        <v>455</v>
      </c>
      <c r="AS285" s="402"/>
      <c r="AU285" s="64" t="s">
        <v>159</v>
      </c>
      <c r="AV285" s="171" t="s">
        <v>455</v>
      </c>
      <c r="AW285" s="171" t="s">
        <v>455</v>
      </c>
      <c r="AX285" s="171" t="s">
        <v>455</v>
      </c>
      <c r="AY285" s="171" t="s">
        <v>455</v>
      </c>
      <c r="AZ285" s="171" t="s">
        <v>455</v>
      </c>
      <c r="BA285" s="171" t="s">
        <v>455</v>
      </c>
      <c r="BB285" s="171" t="s">
        <v>455</v>
      </c>
      <c r="BC285" s="171" t="s">
        <v>455</v>
      </c>
      <c r="BD285" s="178">
        <v>1250</v>
      </c>
      <c r="BE285" s="402"/>
      <c r="BF285" s="171" t="s">
        <v>455</v>
      </c>
      <c r="BG285" s="402"/>
      <c r="BH285" s="171" t="s">
        <v>455</v>
      </c>
      <c r="BI285" s="402"/>
      <c r="BJ285" s="171" t="s">
        <v>455</v>
      </c>
      <c r="BK285" s="169" t="s">
        <v>455</v>
      </c>
      <c r="BL285" s="172">
        <v>1250</v>
      </c>
      <c r="BM285" s="169" t="s">
        <v>455</v>
      </c>
      <c r="BN285" s="173">
        <v>1000</v>
      </c>
      <c r="BO285" s="169" t="s">
        <v>455</v>
      </c>
      <c r="BP285" s="402"/>
      <c r="BR285" s="64" t="s">
        <v>159</v>
      </c>
      <c r="BS285" s="171" t="s">
        <v>455</v>
      </c>
      <c r="BT285" s="171" t="s">
        <v>455</v>
      </c>
      <c r="BU285" s="171" t="s">
        <v>455</v>
      </c>
      <c r="BV285" s="171" t="s">
        <v>455</v>
      </c>
      <c r="BW285" s="171" t="s">
        <v>455</v>
      </c>
      <c r="BX285" s="171" t="s">
        <v>455</v>
      </c>
      <c r="BY285" s="171" t="s">
        <v>455</v>
      </c>
      <c r="BZ285" s="171" t="s">
        <v>455</v>
      </c>
      <c r="CA285" s="178">
        <v>50</v>
      </c>
      <c r="CB285" s="402"/>
      <c r="CC285" s="171" t="s">
        <v>455</v>
      </c>
      <c r="CD285" s="402"/>
      <c r="CE285" s="171" t="s">
        <v>455</v>
      </c>
      <c r="CF285" s="402"/>
      <c r="CG285" s="171" t="s">
        <v>455</v>
      </c>
      <c r="CH285" s="169" t="s">
        <v>455</v>
      </c>
      <c r="CI285" s="172">
        <v>100</v>
      </c>
      <c r="CJ285" s="169" t="s">
        <v>455</v>
      </c>
      <c r="CK285" s="170">
        <v>50</v>
      </c>
      <c r="CL285" s="169" t="s">
        <v>455</v>
      </c>
      <c r="CM285" s="402"/>
      <c r="CO285" s="352" t="s">
        <v>159</v>
      </c>
      <c r="CP285" s="171" t="s">
        <v>455</v>
      </c>
      <c r="CQ285" s="171" t="s">
        <v>455</v>
      </c>
      <c r="CR285" s="171" t="s">
        <v>455</v>
      </c>
      <c r="CS285" s="171" t="s">
        <v>455</v>
      </c>
      <c r="CT285" s="171" t="s">
        <v>455</v>
      </c>
      <c r="CU285" s="171" t="s">
        <v>455</v>
      </c>
      <c r="CV285" s="171" t="s">
        <v>455</v>
      </c>
      <c r="CW285" s="171" t="s">
        <v>455</v>
      </c>
      <c r="CX285" s="178">
        <v>1000</v>
      </c>
      <c r="CY285" s="171" t="s">
        <v>455</v>
      </c>
      <c r="CZ285" s="171" t="s">
        <v>455</v>
      </c>
      <c r="DA285" s="171" t="s">
        <v>455</v>
      </c>
      <c r="DB285" s="171" t="s">
        <v>455</v>
      </c>
      <c r="DC285" s="171" t="s">
        <v>455</v>
      </c>
      <c r="DD285" s="171" t="s">
        <v>455</v>
      </c>
      <c r="DE285" s="169" t="s">
        <v>455</v>
      </c>
      <c r="DF285" s="172">
        <v>1000</v>
      </c>
      <c r="DG285" s="169" t="s">
        <v>455</v>
      </c>
      <c r="DH285" s="173">
        <v>1000</v>
      </c>
      <c r="DI285" s="169" t="s">
        <v>455</v>
      </c>
      <c r="DJ285" s="169" t="s">
        <v>455</v>
      </c>
    </row>
    <row r="286" spans="1:114" x14ac:dyDescent="0.3">
      <c r="A286" s="64" t="s">
        <v>192</v>
      </c>
      <c r="B286" s="171" t="s">
        <v>455</v>
      </c>
      <c r="C286" s="171" t="s">
        <v>455</v>
      </c>
      <c r="D286" s="171" t="s">
        <v>455</v>
      </c>
      <c r="E286" s="171" t="s">
        <v>455</v>
      </c>
      <c r="F286" s="171" t="s">
        <v>455</v>
      </c>
      <c r="G286" s="171" t="s">
        <v>455</v>
      </c>
      <c r="H286" s="171" t="s">
        <v>455</v>
      </c>
      <c r="I286" s="171" t="s">
        <v>455</v>
      </c>
      <c r="J286" s="171" t="s">
        <v>455</v>
      </c>
      <c r="K286" s="402"/>
      <c r="L286" s="169" t="s">
        <v>455</v>
      </c>
      <c r="M286" s="402"/>
      <c r="N286" s="172">
        <v>6500</v>
      </c>
      <c r="O286" s="402"/>
      <c r="P286" s="171" t="s">
        <v>455</v>
      </c>
      <c r="Q286" s="178">
        <v>6000</v>
      </c>
      <c r="R286" s="172">
        <v>7000</v>
      </c>
      <c r="S286" s="173">
        <v>7000</v>
      </c>
      <c r="T286" s="173">
        <v>7000</v>
      </c>
      <c r="U286" s="62">
        <v>6500</v>
      </c>
      <c r="V286" s="402"/>
      <c r="X286" s="64" t="s">
        <v>192</v>
      </c>
      <c r="Y286" s="171" t="s">
        <v>455</v>
      </c>
      <c r="Z286" s="171" t="s">
        <v>455</v>
      </c>
      <c r="AA286" s="171" t="s">
        <v>455</v>
      </c>
      <c r="AB286" s="171" t="s">
        <v>455</v>
      </c>
      <c r="AC286" s="171" t="s">
        <v>455</v>
      </c>
      <c r="AD286" s="171" t="s">
        <v>455</v>
      </c>
      <c r="AE286" s="171" t="s">
        <v>455</v>
      </c>
      <c r="AF286" s="171" t="s">
        <v>455</v>
      </c>
      <c r="AG286" s="171" t="s">
        <v>455</v>
      </c>
      <c r="AH286" s="402"/>
      <c r="AI286" s="169" t="s">
        <v>455</v>
      </c>
      <c r="AJ286" s="402"/>
      <c r="AK286" s="172">
        <v>7000</v>
      </c>
      <c r="AL286" s="402"/>
      <c r="AM286" s="171" t="s">
        <v>455</v>
      </c>
      <c r="AN286" s="178">
        <v>7000</v>
      </c>
      <c r="AO286" s="172">
        <v>6000</v>
      </c>
      <c r="AP286" s="173">
        <v>6000</v>
      </c>
      <c r="AQ286" s="173">
        <v>7000</v>
      </c>
      <c r="AR286" s="223">
        <v>7000</v>
      </c>
      <c r="AS286" s="402"/>
      <c r="AU286" s="64" t="s">
        <v>192</v>
      </c>
      <c r="AV286" s="171" t="s">
        <v>455</v>
      </c>
      <c r="AW286" s="171" t="s">
        <v>455</v>
      </c>
      <c r="AX286" s="171" t="s">
        <v>455</v>
      </c>
      <c r="AY286" s="171" t="s">
        <v>455</v>
      </c>
      <c r="AZ286" s="171" t="s">
        <v>455</v>
      </c>
      <c r="BA286" s="171" t="s">
        <v>455</v>
      </c>
      <c r="BB286" s="171" t="s">
        <v>455</v>
      </c>
      <c r="BC286" s="171" t="s">
        <v>455</v>
      </c>
      <c r="BD286" s="171" t="s">
        <v>455</v>
      </c>
      <c r="BE286" s="402"/>
      <c r="BF286" s="171" t="s">
        <v>455</v>
      </c>
      <c r="BG286" s="402"/>
      <c r="BH286" s="172">
        <v>1500</v>
      </c>
      <c r="BI286" s="402"/>
      <c r="BJ286" s="171" t="s">
        <v>455</v>
      </c>
      <c r="BK286" s="178">
        <v>1500</v>
      </c>
      <c r="BL286" s="172">
        <v>2000</v>
      </c>
      <c r="BM286" s="173">
        <v>2000</v>
      </c>
      <c r="BN286" s="173">
        <v>1750</v>
      </c>
      <c r="BO286" s="62">
        <v>1750</v>
      </c>
      <c r="BP286" s="402"/>
      <c r="BR286" s="64" t="s">
        <v>192</v>
      </c>
      <c r="BS286" s="171" t="s">
        <v>455</v>
      </c>
      <c r="BT286" s="171" t="s">
        <v>455</v>
      </c>
      <c r="BU286" s="171" t="s">
        <v>455</v>
      </c>
      <c r="BV286" s="171" t="s">
        <v>455</v>
      </c>
      <c r="BW286" s="171" t="s">
        <v>455</v>
      </c>
      <c r="BX286" s="171" t="s">
        <v>455</v>
      </c>
      <c r="BY286" s="171" t="s">
        <v>455</v>
      </c>
      <c r="BZ286" s="171" t="s">
        <v>455</v>
      </c>
      <c r="CA286" s="171" t="s">
        <v>455</v>
      </c>
      <c r="CB286" s="402"/>
      <c r="CC286" s="171" t="s">
        <v>455</v>
      </c>
      <c r="CD286" s="402"/>
      <c r="CE286" s="172">
        <v>100</v>
      </c>
      <c r="CF286" s="402"/>
      <c r="CG286" s="171" t="s">
        <v>455</v>
      </c>
      <c r="CH286" s="178">
        <v>100</v>
      </c>
      <c r="CI286" s="172">
        <v>100</v>
      </c>
      <c r="CJ286" s="173">
        <v>100</v>
      </c>
      <c r="CK286" s="170">
        <v>50</v>
      </c>
      <c r="CL286" s="62">
        <v>100</v>
      </c>
      <c r="CM286" s="402"/>
      <c r="CO286" s="309" t="s">
        <v>192</v>
      </c>
      <c r="CP286" s="171" t="s">
        <v>455</v>
      </c>
      <c r="CQ286" s="171" t="s">
        <v>455</v>
      </c>
      <c r="CR286" s="171" t="s">
        <v>455</v>
      </c>
      <c r="CS286" s="171" t="s">
        <v>455</v>
      </c>
      <c r="CT286" s="171" t="s">
        <v>455</v>
      </c>
      <c r="CU286" s="171" t="s">
        <v>455</v>
      </c>
      <c r="CV286" s="171" t="s">
        <v>455</v>
      </c>
      <c r="CW286" s="171" t="s">
        <v>455</v>
      </c>
      <c r="CX286" s="171" t="s">
        <v>455</v>
      </c>
      <c r="CY286" s="64" t="s">
        <v>192</v>
      </c>
      <c r="CZ286" s="171" t="s">
        <v>455</v>
      </c>
      <c r="DA286" s="171" t="s">
        <v>455</v>
      </c>
      <c r="DB286" s="172">
        <v>1875</v>
      </c>
      <c r="DC286" s="171" t="s">
        <v>455</v>
      </c>
      <c r="DD286" s="171" t="s">
        <v>455</v>
      </c>
      <c r="DE286" s="172">
        <v>1500</v>
      </c>
      <c r="DF286" s="172">
        <v>1500</v>
      </c>
      <c r="DG286" s="173">
        <v>4000</v>
      </c>
      <c r="DH286" s="173">
        <v>1500</v>
      </c>
      <c r="DI286" s="62">
        <v>1500</v>
      </c>
      <c r="DJ286" s="169" t="s">
        <v>455</v>
      </c>
    </row>
    <row r="287" spans="1:114" x14ac:dyDescent="0.3">
      <c r="A287" s="64" t="s">
        <v>264</v>
      </c>
      <c r="B287" s="171" t="s">
        <v>455</v>
      </c>
      <c r="C287" s="171" t="s">
        <v>455</v>
      </c>
      <c r="D287" s="171" t="s">
        <v>455</v>
      </c>
      <c r="E287" s="171" t="s">
        <v>455</v>
      </c>
      <c r="F287" s="171" t="s">
        <v>455</v>
      </c>
      <c r="G287" s="171" t="s">
        <v>455</v>
      </c>
      <c r="H287" s="171" t="s">
        <v>455</v>
      </c>
      <c r="I287" s="172">
        <v>6000</v>
      </c>
      <c r="J287" s="171" t="s">
        <v>455</v>
      </c>
      <c r="K287" s="402"/>
      <c r="L287" s="169" t="s">
        <v>455</v>
      </c>
      <c r="M287" s="402"/>
      <c r="N287" s="171" t="s">
        <v>455</v>
      </c>
      <c r="O287" s="402"/>
      <c r="P287" s="171" t="s">
        <v>455</v>
      </c>
      <c r="Q287" s="169" t="s">
        <v>455</v>
      </c>
      <c r="R287" s="169" t="s">
        <v>455</v>
      </c>
      <c r="S287" s="169" t="s">
        <v>455</v>
      </c>
      <c r="T287" s="169" t="s">
        <v>455</v>
      </c>
      <c r="U287" s="169" t="s">
        <v>455</v>
      </c>
      <c r="V287" s="402"/>
      <c r="X287" s="64" t="s">
        <v>264</v>
      </c>
      <c r="Y287" s="171" t="s">
        <v>455</v>
      </c>
      <c r="Z287" s="171" t="s">
        <v>455</v>
      </c>
      <c r="AA287" s="171" t="s">
        <v>455</v>
      </c>
      <c r="AB287" s="171" t="s">
        <v>455</v>
      </c>
      <c r="AC287" s="171" t="s">
        <v>455</v>
      </c>
      <c r="AD287" s="171" t="s">
        <v>455</v>
      </c>
      <c r="AE287" s="171" t="s">
        <v>455</v>
      </c>
      <c r="AF287" s="172">
        <v>6000</v>
      </c>
      <c r="AG287" s="171" t="s">
        <v>455</v>
      </c>
      <c r="AH287" s="402"/>
      <c r="AI287" s="169" t="s">
        <v>455</v>
      </c>
      <c r="AJ287" s="402"/>
      <c r="AK287" s="171" t="s">
        <v>455</v>
      </c>
      <c r="AL287" s="402"/>
      <c r="AM287" s="171" t="s">
        <v>455</v>
      </c>
      <c r="AN287" s="169" t="s">
        <v>455</v>
      </c>
      <c r="AO287" s="169" t="s">
        <v>455</v>
      </c>
      <c r="AP287" s="169" t="s">
        <v>455</v>
      </c>
      <c r="AQ287" s="169" t="s">
        <v>455</v>
      </c>
      <c r="AR287" s="211" t="s">
        <v>455</v>
      </c>
      <c r="AS287" s="402"/>
      <c r="AU287" s="64" t="s">
        <v>264</v>
      </c>
      <c r="AV287" s="171" t="s">
        <v>455</v>
      </c>
      <c r="AW287" s="171" t="s">
        <v>455</v>
      </c>
      <c r="AX287" s="171" t="s">
        <v>455</v>
      </c>
      <c r="AY287" s="171" t="s">
        <v>455</v>
      </c>
      <c r="AZ287" s="171" t="s">
        <v>455</v>
      </c>
      <c r="BA287" s="171" t="s">
        <v>455</v>
      </c>
      <c r="BB287" s="171" t="s">
        <v>455</v>
      </c>
      <c r="BC287" s="172">
        <v>1500</v>
      </c>
      <c r="BD287" s="171" t="s">
        <v>455</v>
      </c>
      <c r="BE287" s="402"/>
      <c r="BF287" s="171" t="s">
        <v>455</v>
      </c>
      <c r="BG287" s="402"/>
      <c r="BH287" s="171" t="s">
        <v>455</v>
      </c>
      <c r="BI287" s="402"/>
      <c r="BJ287" s="171" t="s">
        <v>455</v>
      </c>
      <c r="BK287" s="169" t="s">
        <v>455</v>
      </c>
      <c r="BL287" s="169" t="s">
        <v>455</v>
      </c>
      <c r="BM287" s="169" t="s">
        <v>455</v>
      </c>
      <c r="BN287" s="169" t="s">
        <v>455</v>
      </c>
      <c r="BO287" s="169" t="s">
        <v>455</v>
      </c>
      <c r="BP287" s="402"/>
      <c r="BR287" s="64" t="s">
        <v>264</v>
      </c>
      <c r="BS287" s="171" t="s">
        <v>455</v>
      </c>
      <c r="BT287" s="171" t="s">
        <v>455</v>
      </c>
      <c r="BU287" s="171" t="s">
        <v>455</v>
      </c>
      <c r="BV287" s="171" t="s">
        <v>455</v>
      </c>
      <c r="BW287" s="171" t="s">
        <v>455</v>
      </c>
      <c r="BX287" s="171" t="s">
        <v>455</v>
      </c>
      <c r="BY287" s="171" t="s">
        <v>455</v>
      </c>
      <c r="BZ287" s="172">
        <v>100</v>
      </c>
      <c r="CA287" s="171" t="s">
        <v>455</v>
      </c>
      <c r="CB287" s="402"/>
      <c r="CC287" s="171" t="s">
        <v>455</v>
      </c>
      <c r="CD287" s="402"/>
      <c r="CE287" s="171" t="s">
        <v>455</v>
      </c>
      <c r="CF287" s="402"/>
      <c r="CG287" s="171" t="s">
        <v>455</v>
      </c>
      <c r="CH287" s="169" t="s">
        <v>455</v>
      </c>
      <c r="CI287" s="169" t="s">
        <v>455</v>
      </c>
      <c r="CJ287" s="169" t="s">
        <v>455</v>
      </c>
      <c r="CK287" s="169" t="s">
        <v>455</v>
      </c>
      <c r="CL287" s="169" t="s">
        <v>455</v>
      </c>
      <c r="CM287" s="402"/>
      <c r="CO287" s="352" t="s">
        <v>264</v>
      </c>
      <c r="CP287" s="171" t="s">
        <v>455</v>
      </c>
      <c r="CQ287" s="171" t="s">
        <v>455</v>
      </c>
      <c r="CR287" s="171" t="s">
        <v>455</v>
      </c>
      <c r="CS287" s="171" t="s">
        <v>455</v>
      </c>
      <c r="CT287" s="171" t="s">
        <v>455</v>
      </c>
      <c r="CU287" s="171" t="s">
        <v>455</v>
      </c>
      <c r="CV287" s="171" t="s">
        <v>455</v>
      </c>
      <c r="CW287" s="172">
        <v>1250</v>
      </c>
      <c r="CX287" s="171" t="s">
        <v>455</v>
      </c>
      <c r="CY287" s="171" t="s">
        <v>455</v>
      </c>
      <c r="CZ287" s="171" t="s">
        <v>455</v>
      </c>
      <c r="DA287" s="171" t="s">
        <v>455</v>
      </c>
      <c r="DB287" s="171" t="s">
        <v>455</v>
      </c>
      <c r="DC287" s="171" t="s">
        <v>455</v>
      </c>
      <c r="DD287" s="171" t="s">
        <v>455</v>
      </c>
      <c r="DE287" s="169" t="s">
        <v>455</v>
      </c>
      <c r="DF287" s="169" t="s">
        <v>455</v>
      </c>
      <c r="DG287" s="169" t="s">
        <v>455</v>
      </c>
      <c r="DH287" s="169" t="s">
        <v>455</v>
      </c>
      <c r="DI287" s="169" t="s">
        <v>455</v>
      </c>
      <c r="DJ287" s="169" t="s">
        <v>455</v>
      </c>
    </row>
    <row r="288" spans="1:114" x14ac:dyDescent="0.3">
      <c r="A288" s="65" t="s">
        <v>456</v>
      </c>
      <c r="B288" s="224">
        <v>10000</v>
      </c>
      <c r="C288" s="224">
        <v>10000</v>
      </c>
      <c r="D288" s="224">
        <v>10000</v>
      </c>
      <c r="E288" s="171" t="s">
        <v>455</v>
      </c>
      <c r="F288" s="171" t="s">
        <v>455</v>
      </c>
      <c r="G288" s="171" t="s">
        <v>455</v>
      </c>
      <c r="H288" s="35">
        <v>11000</v>
      </c>
      <c r="I288" s="171" t="s">
        <v>455</v>
      </c>
      <c r="J288" s="178">
        <v>11500</v>
      </c>
      <c r="K288" s="402"/>
      <c r="L288" s="169" t="s">
        <v>455</v>
      </c>
      <c r="M288" s="402"/>
      <c r="N288" s="171" t="s">
        <v>455</v>
      </c>
      <c r="O288" s="402"/>
      <c r="P288" s="171" t="s">
        <v>455</v>
      </c>
      <c r="Q288" s="169" t="s">
        <v>455</v>
      </c>
      <c r="R288" s="185">
        <v>5750</v>
      </c>
      <c r="S288" s="173">
        <v>12500</v>
      </c>
      <c r="T288" s="169" t="s">
        <v>455</v>
      </c>
      <c r="U288" s="169" t="s">
        <v>455</v>
      </c>
      <c r="V288" s="402"/>
      <c r="X288" s="65" t="s">
        <v>456</v>
      </c>
      <c r="Y288" s="224">
        <v>5000</v>
      </c>
      <c r="Z288" s="224">
        <v>15000</v>
      </c>
      <c r="AA288" s="224">
        <v>12500</v>
      </c>
      <c r="AB288" s="171" t="s">
        <v>455</v>
      </c>
      <c r="AC288" s="171" t="s">
        <v>455</v>
      </c>
      <c r="AD288" s="171" t="s">
        <v>455</v>
      </c>
      <c r="AE288" s="35">
        <v>6500</v>
      </c>
      <c r="AF288" s="171" t="s">
        <v>455</v>
      </c>
      <c r="AG288" s="178">
        <v>5500</v>
      </c>
      <c r="AH288" s="402"/>
      <c r="AI288" s="169" t="s">
        <v>455</v>
      </c>
      <c r="AJ288" s="402"/>
      <c r="AK288" s="171" t="s">
        <v>455</v>
      </c>
      <c r="AL288" s="402"/>
      <c r="AM288" s="171" t="s">
        <v>455</v>
      </c>
      <c r="AN288" s="169" t="s">
        <v>455</v>
      </c>
      <c r="AO288" s="185">
        <v>12000</v>
      </c>
      <c r="AP288" s="173">
        <v>10000</v>
      </c>
      <c r="AQ288" s="169" t="s">
        <v>455</v>
      </c>
      <c r="AR288" s="211" t="s">
        <v>455</v>
      </c>
      <c r="AS288" s="402"/>
      <c r="AU288" s="65" t="s">
        <v>456</v>
      </c>
      <c r="AV288" s="224">
        <v>2500</v>
      </c>
      <c r="AW288" s="224">
        <v>2500</v>
      </c>
      <c r="AX288" s="224">
        <v>3250</v>
      </c>
      <c r="AY288" s="171" t="s">
        <v>455</v>
      </c>
      <c r="AZ288" s="171" t="s">
        <v>455</v>
      </c>
      <c r="BA288" s="171" t="s">
        <v>455</v>
      </c>
      <c r="BB288" s="35">
        <v>3000</v>
      </c>
      <c r="BC288" s="171" t="s">
        <v>455</v>
      </c>
      <c r="BD288" s="178">
        <v>3000</v>
      </c>
      <c r="BE288" s="402"/>
      <c r="BF288" s="171" t="s">
        <v>455</v>
      </c>
      <c r="BG288" s="402"/>
      <c r="BH288" s="171" t="s">
        <v>455</v>
      </c>
      <c r="BI288" s="402"/>
      <c r="BJ288" s="171" t="s">
        <v>455</v>
      </c>
      <c r="BK288" s="169" t="s">
        <v>455</v>
      </c>
      <c r="BL288" s="185">
        <v>1500</v>
      </c>
      <c r="BM288" s="173">
        <v>1500</v>
      </c>
      <c r="BN288" s="169" t="s">
        <v>455</v>
      </c>
      <c r="BO288" s="169" t="s">
        <v>455</v>
      </c>
      <c r="BP288" s="402"/>
      <c r="BR288" s="65" t="s">
        <v>456</v>
      </c>
      <c r="BS288" s="224">
        <v>100</v>
      </c>
      <c r="BT288" s="224">
        <v>75</v>
      </c>
      <c r="BU288" s="224">
        <v>100</v>
      </c>
      <c r="BV288" s="171" t="s">
        <v>455</v>
      </c>
      <c r="BW288" s="171" t="s">
        <v>455</v>
      </c>
      <c r="BX288" s="171" t="s">
        <v>455</v>
      </c>
      <c r="BY288" s="35">
        <v>100</v>
      </c>
      <c r="BZ288" s="171" t="s">
        <v>455</v>
      </c>
      <c r="CA288" s="178">
        <v>50</v>
      </c>
      <c r="CB288" s="402"/>
      <c r="CC288" s="171" t="s">
        <v>455</v>
      </c>
      <c r="CD288" s="402"/>
      <c r="CE288" s="171" t="s">
        <v>455</v>
      </c>
      <c r="CF288" s="402"/>
      <c r="CG288" s="171" t="s">
        <v>455</v>
      </c>
      <c r="CH288" s="169" t="s">
        <v>455</v>
      </c>
      <c r="CI288" s="185">
        <v>100</v>
      </c>
      <c r="CJ288" s="173">
        <v>500</v>
      </c>
      <c r="CK288" s="169" t="s">
        <v>455</v>
      </c>
      <c r="CL288" s="169" t="s">
        <v>455</v>
      </c>
      <c r="CM288" s="402"/>
      <c r="CO288" s="353" t="s">
        <v>456</v>
      </c>
      <c r="CP288" s="225">
        <v>2500</v>
      </c>
      <c r="CQ288" s="225">
        <v>1750</v>
      </c>
      <c r="CR288" s="225">
        <v>2200</v>
      </c>
      <c r="CS288" s="169" t="s">
        <v>455</v>
      </c>
      <c r="CT288" s="171" t="s">
        <v>455</v>
      </c>
      <c r="CU288" s="171" t="s">
        <v>455</v>
      </c>
      <c r="CV288" s="9">
        <v>2500</v>
      </c>
      <c r="CW288" s="171" t="s">
        <v>455</v>
      </c>
      <c r="CX288" s="178">
        <v>2000</v>
      </c>
      <c r="CY288" s="171" t="s">
        <v>455</v>
      </c>
      <c r="CZ288" s="171" t="s">
        <v>455</v>
      </c>
      <c r="DA288" s="128" t="s">
        <v>841</v>
      </c>
      <c r="DB288" s="171" t="s">
        <v>455</v>
      </c>
      <c r="DC288" s="171" t="s">
        <v>455</v>
      </c>
      <c r="DD288" s="171" t="s">
        <v>455</v>
      </c>
      <c r="DE288" s="169" t="s">
        <v>455</v>
      </c>
      <c r="DF288" s="172">
        <v>3000</v>
      </c>
      <c r="DG288" s="173">
        <v>1125</v>
      </c>
      <c r="DH288" s="169" t="s">
        <v>455</v>
      </c>
      <c r="DI288" s="169" t="s">
        <v>455</v>
      </c>
      <c r="DJ288" s="169" t="s">
        <v>455</v>
      </c>
    </row>
    <row r="289" spans="1:135" x14ac:dyDescent="0.3">
      <c r="A289" s="64" t="s">
        <v>86</v>
      </c>
      <c r="B289" s="224">
        <v>3000</v>
      </c>
      <c r="C289" s="224">
        <v>3000</v>
      </c>
      <c r="D289" s="224">
        <v>3000</v>
      </c>
      <c r="E289" s="229">
        <v>3000</v>
      </c>
      <c r="F289" s="171" t="s">
        <v>455</v>
      </c>
      <c r="G289" s="171" t="s">
        <v>455</v>
      </c>
      <c r="H289" s="171" t="s">
        <v>455</v>
      </c>
      <c r="I289" s="171" t="s">
        <v>455</v>
      </c>
      <c r="J289" s="171" t="s">
        <v>455</v>
      </c>
      <c r="K289" s="402"/>
      <c r="L289" s="169" t="s">
        <v>455</v>
      </c>
      <c r="M289" s="402"/>
      <c r="N289" s="171" t="s">
        <v>455</v>
      </c>
      <c r="O289" s="402"/>
      <c r="P289" s="171" t="s">
        <v>455</v>
      </c>
      <c r="Q289" s="169" t="s">
        <v>455</v>
      </c>
      <c r="R289" s="172">
        <v>3000</v>
      </c>
      <c r="S289" s="173">
        <v>3000</v>
      </c>
      <c r="T289" s="169" t="s">
        <v>455</v>
      </c>
      <c r="U289" s="62">
        <v>3000</v>
      </c>
      <c r="V289" s="402"/>
      <c r="X289" s="64" t="s">
        <v>86</v>
      </c>
      <c r="Y289" s="224">
        <v>6000</v>
      </c>
      <c r="Z289" s="224">
        <v>6000</v>
      </c>
      <c r="AA289" s="224">
        <v>6000</v>
      </c>
      <c r="AB289" s="229">
        <v>6000</v>
      </c>
      <c r="AC289" s="171" t="s">
        <v>455</v>
      </c>
      <c r="AD289" s="171" t="s">
        <v>455</v>
      </c>
      <c r="AE289" s="171" t="s">
        <v>455</v>
      </c>
      <c r="AF289" s="171" t="s">
        <v>455</v>
      </c>
      <c r="AG289" s="171" t="s">
        <v>455</v>
      </c>
      <c r="AH289" s="402"/>
      <c r="AI289" s="169" t="s">
        <v>455</v>
      </c>
      <c r="AJ289" s="402"/>
      <c r="AK289" s="171" t="s">
        <v>455</v>
      </c>
      <c r="AL289" s="402"/>
      <c r="AM289" s="171" t="s">
        <v>455</v>
      </c>
      <c r="AN289" s="169" t="s">
        <v>455</v>
      </c>
      <c r="AO289" s="172">
        <v>3000</v>
      </c>
      <c r="AP289" s="173">
        <v>3000</v>
      </c>
      <c r="AQ289" s="169" t="s">
        <v>455</v>
      </c>
      <c r="AR289" s="223">
        <v>2900</v>
      </c>
      <c r="AS289" s="402"/>
      <c r="AU289" s="64" t="s">
        <v>86</v>
      </c>
      <c r="AV289" s="224">
        <v>1000</v>
      </c>
      <c r="AW289" s="224">
        <v>1000</v>
      </c>
      <c r="AX289" s="224">
        <v>1000</v>
      </c>
      <c r="AY289" s="229">
        <v>1000</v>
      </c>
      <c r="AZ289" s="171" t="s">
        <v>455</v>
      </c>
      <c r="BA289" s="171" t="s">
        <v>455</v>
      </c>
      <c r="BB289" s="171" t="s">
        <v>455</v>
      </c>
      <c r="BC289" s="171" t="s">
        <v>455</v>
      </c>
      <c r="BD289" s="171" t="s">
        <v>455</v>
      </c>
      <c r="BE289" s="402"/>
      <c r="BF289" s="171" t="s">
        <v>455</v>
      </c>
      <c r="BG289" s="402"/>
      <c r="BH289" s="171" t="s">
        <v>455</v>
      </c>
      <c r="BI289" s="402"/>
      <c r="BJ289" s="171" t="s">
        <v>455</v>
      </c>
      <c r="BK289" s="169" t="s">
        <v>455</v>
      </c>
      <c r="BL289" s="172">
        <v>1000</v>
      </c>
      <c r="BM289" s="173">
        <v>1000</v>
      </c>
      <c r="BN289" s="169" t="s">
        <v>455</v>
      </c>
      <c r="BO289" s="62">
        <v>1000</v>
      </c>
      <c r="BP289" s="402"/>
      <c r="BR289" s="64" t="s">
        <v>86</v>
      </c>
      <c r="BS289" s="224">
        <v>100</v>
      </c>
      <c r="BT289" s="224">
        <v>100</v>
      </c>
      <c r="BU289" s="224">
        <v>100</v>
      </c>
      <c r="BV289" s="229">
        <v>75</v>
      </c>
      <c r="BW289" s="171" t="s">
        <v>455</v>
      </c>
      <c r="BX289" s="171" t="s">
        <v>455</v>
      </c>
      <c r="BY289" s="171" t="s">
        <v>455</v>
      </c>
      <c r="BZ289" s="171" t="s">
        <v>455</v>
      </c>
      <c r="CA289" s="171" t="s">
        <v>455</v>
      </c>
      <c r="CB289" s="402"/>
      <c r="CC289" s="171" t="s">
        <v>455</v>
      </c>
      <c r="CD289" s="402"/>
      <c r="CE289" s="171" t="s">
        <v>455</v>
      </c>
      <c r="CF289" s="402"/>
      <c r="CG289" s="171" t="s">
        <v>455</v>
      </c>
      <c r="CH289" s="169" t="s">
        <v>455</v>
      </c>
      <c r="CI289" s="172">
        <v>100</v>
      </c>
      <c r="CJ289" s="173">
        <v>50</v>
      </c>
      <c r="CK289" s="169" t="s">
        <v>455</v>
      </c>
      <c r="CL289" s="62">
        <v>100</v>
      </c>
      <c r="CM289" s="402"/>
      <c r="CO289" s="352" t="s">
        <v>86</v>
      </c>
      <c r="CP289" s="225">
        <v>800</v>
      </c>
      <c r="CQ289" s="225">
        <v>700</v>
      </c>
      <c r="CR289" s="225">
        <v>800</v>
      </c>
      <c r="CS289" s="225">
        <v>700</v>
      </c>
      <c r="CT289" s="171" t="s">
        <v>455</v>
      </c>
      <c r="CU289" s="171" t="s">
        <v>455</v>
      </c>
      <c r="CV289" s="171" t="s">
        <v>455</v>
      </c>
      <c r="CW289" s="171" t="s">
        <v>455</v>
      </c>
      <c r="CX289" s="171" t="s">
        <v>455</v>
      </c>
      <c r="CY289" s="171" t="s">
        <v>455</v>
      </c>
      <c r="CZ289" s="171" t="s">
        <v>455</v>
      </c>
      <c r="DA289" s="171" t="s">
        <v>455</v>
      </c>
      <c r="DB289" s="171" t="s">
        <v>455</v>
      </c>
      <c r="DC289" s="171" t="s">
        <v>455</v>
      </c>
      <c r="DD289" s="171" t="s">
        <v>455</v>
      </c>
      <c r="DE289" s="169" t="s">
        <v>455</v>
      </c>
      <c r="DF289" s="172">
        <v>650</v>
      </c>
      <c r="DG289" s="170">
        <v>1000</v>
      </c>
      <c r="DH289" s="169" t="s">
        <v>455</v>
      </c>
      <c r="DI289" s="62">
        <v>650</v>
      </c>
      <c r="DJ289" s="169" t="s">
        <v>455</v>
      </c>
    </row>
    <row r="290" spans="1:135" x14ac:dyDescent="0.3">
      <c r="A290" s="64" t="s">
        <v>267</v>
      </c>
      <c r="B290" s="171" t="s">
        <v>455</v>
      </c>
      <c r="C290" s="171" t="s">
        <v>455</v>
      </c>
      <c r="D290" s="171" t="s">
        <v>455</v>
      </c>
      <c r="E290" s="171" t="s">
        <v>455</v>
      </c>
      <c r="F290" s="171" t="s">
        <v>455</v>
      </c>
      <c r="G290" s="171" t="s">
        <v>455</v>
      </c>
      <c r="H290" s="171" t="s">
        <v>455</v>
      </c>
      <c r="I290" s="171" t="s">
        <v>455</v>
      </c>
      <c r="J290" s="171" t="s">
        <v>455</v>
      </c>
      <c r="K290" s="402"/>
      <c r="L290" s="169" t="s">
        <v>455</v>
      </c>
      <c r="M290" s="402"/>
      <c r="N290" s="171" t="s">
        <v>455</v>
      </c>
      <c r="O290" s="402"/>
      <c r="P290" s="171" t="s">
        <v>455</v>
      </c>
      <c r="Q290" s="171" t="s">
        <v>455</v>
      </c>
      <c r="R290" s="171" t="s">
        <v>455</v>
      </c>
      <c r="S290" s="169" t="s">
        <v>455</v>
      </c>
      <c r="T290" s="173">
        <v>6750</v>
      </c>
      <c r="U290" s="169" t="s">
        <v>455</v>
      </c>
      <c r="V290" s="402"/>
      <c r="X290" s="64" t="s">
        <v>267</v>
      </c>
      <c r="Y290" s="171" t="s">
        <v>455</v>
      </c>
      <c r="Z290" s="171" t="s">
        <v>455</v>
      </c>
      <c r="AA290" s="171" t="s">
        <v>455</v>
      </c>
      <c r="AB290" s="171" t="s">
        <v>455</v>
      </c>
      <c r="AC290" s="171" t="s">
        <v>455</v>
      </c>
      <c r="AD290" s="171" t="s">
        <v>455</v>
      </c>
      <c r="AE290" s="171" t="s">
        <v>455</v>
      </c>
      <c r="AF290" s="171" t="s">
        <v>455</v>
      </c>
      <c r="AG290" s="171" t="s">
        <v>455</v>
      </c>
      <c r="AH290" s="402"/>
      <c r="AI290" s="169" t="s">
        <v>455</v>
      </c>
      <c r="AJ290" s="402"/>
      <c r="AK290" s="171" t="s">
        <v>455</v>
      </c>
      <c r="AL290" s="402"/>
      <c r="AM290" s="171" t="s">
        <v>455</v>
      </c>
      <c r="AN290" s="171" t="s">
        <v>455</v>
      </c>
      <c r="AO290" s="171" t="s">
        <v>455</v>
      </c>
      <c r="AP290" s="169" t="s">
        <v>455</v>
      </c>
      <c r="AQ290" s="173">
        <v>6000</v>
      </c>
      <c r="AR290" s="211" t="s">
        <v>455</v>
      </c>
      <c r="AS290" s="402"/>
      <c r="AU290" s="64" t="s">
        <v>267</v>
      </c>
      <c r="AV290" s="171" t="s">
        <v>455</v>
      </c>
      <c r="AW290" s="171" t="s">
        <v>455</v>
      </c>
      <c r="AX290" s="171" t="s">
        <v>455</v>
      </c>
      <c r="AY290" s="171" t="s">
        <v>455</v>
      </c>
      <c r="AZ290" s="171" t="s">
        <v>455</v>
      </c>
      <c r="BA290" s="171" t="s">
        <v>455</v>
      </c>
      <c r="BB290" s="171" t="s">
        <v>455</v>
      </c>
      <c r="BC290" s="171" t="s">
        <v>455</v>
      </c>
      <c r="BD290" s="171" t="s">
        <v>455</v>
      </c>
      <c r="BE290" s="402"/>
      <c r="BF290" s="171" t="s">
        <v>455</v>
      </c>
      <c r="BG290" s="402"/>
      <c r="BH290" s="171" t="s">
        <v>455</v>
      </c>
      <c r="BI290" s="402"/>
      <c r="BJ290" s="171" t="s">
        <v>455</v>
      </c>
      <c r="BK290" s="171" t="s">
        <v>455</v>
      </c>
      <c r="BL290" s="171" t="s">
        <v>455</v>
      </c>
      <c r="BM290" s="169" t="s">
        <v>455</v>
      </c>
      <c r="BN290" s="173">
        <v>1250</v>
      </c>
      <c r="BO290" s="169" t="s">
        <v>455</v>
      </c>
      <c r="BP290" s="402"/>
      <c r="BR290" s="64" t="s">
        <v>267</v>
      </c>
      <c r="BS290" s="171" t="s">
        <v>455</v>
      </c>
      <c r="BT290" s="171" t="s">
        <v>455</v>
      </c>
      <c r="BU290" s="171" t="s">
        <v>455</v>
      </c>
      <c r="BV290" s="171" t="s">
        <v>455</v>
      </c>
      <c r="BW290" s="171" t="s">
        <v>455</v>
      </c>
      <c r="BX290" s="171" t="s">
        <v>455</v>
      </c>
      <c r="BY290" s="171" t="s">
        <v>455</v>
      </c>
      <c r="BZ290" s="171" t="s">
        <v>455</v>
      </c>
      <c r="CA290" s="171" t="s">
        <v>455</v>
      </c>
      <c r="CB290" s="402"/>
      <c r="CC290" s="171" t="s">
        <v>455</v>
      </c>
      <c r="CD290" s="402"/>
      <c r="CE290" s="171" t="s">
        <v>455</v>
      </c>
      <c r="CF290" s="402"/>
      <c r="CG290" s="171" t="s">
        <v>455</v>
      </c>
      <c r="CH290" s="171" t="s">
        <v>455</v>
      </c>
      <c r="CI290" s="171" t="s">
        <v>455</v>
      </c>
      <c r="CJ290" s="169" t="s">
        <v>455</v>
      </c>
      <c r="CK290" s="170">
        <v>50</v>
      </c>
      <c r="CL290" s="169" t="s">
        <v>455</v>
      </c>
      <c r="CM290" s="402"/>
      <c r="CO290" s="352" t="s">
        <v>267</v>
      </c>
      <c r="CP290" s="169" t="s">
        <v>455</v>
      </c>
      <c r="CQ290" s="169" t="s">
        <v>455</v>
      </c>
      <c r="CR290" s="169" t="s">
        <v>455</v>
      </c>
      <c r="CS290" s="169" t="s">
        <v>455</v>
      </c>
      <c r="CT290" s="169" t="s">
        <v>455</v>
      </c>
      <c r="CU290" s="169" t="s">
        <v>455</v>
      </c>
      <c r="CV290" s="169" t="s">
        <v>455</v>
      </c>
      <c r="CW290" s="169" t="s">
        <v>455</v>
      </c>
      <c r="CX290" s="169" t="s">
        <v>455</v>
      </c>
      <c r="CY290" s="169" t="s">
        <v>455</v>
      </c>
      <c r="CZ290" s="169" t="s">
        <v>455</v>
      </c>
      <c r="DA290" s="169" t="s">
        <v>455</v>
      </c>
      <c r="DB290" s="169" t="s">
        <v>455</v>
      </c>
      <c r="DC290" s="169" t="s">
        <v>455</v>
      </c>
      <c r="DD290" s="169" t="s">
        <v>455</v>
      </c>
      <c r="DE290" s="169" t="s">
        <v>455</v>
      </c>
      <c r="DF290" s="169" t="s">
        <v>455</v>
      </c>
      <c r="DG290" s="169" t="s">
        <v>455</v>
      </c>
      <c r="DH290" s="173">
        <v>1000</v>
      </c>
      <c r="DI290" s="169" t="s">
        <v>455</v>
      </c>
      <c r="DJ290" s="169" t="s">
        <v>455</v>
      </c>
    </row>
    <row r="291" spans="1:135" x14ac:dyDescent="0.3">
      <c r="A291" s="64" t="s">
        <v>37</v>
      </c>
      <c r="B291" s="224">
        <v>6000</v>
      </c>
      <c r="C291" s="224">
        <v>5000</v>
      </c>
      <c r="D291" s="171" t="s">
        <v>455</v>
      </c>
      <c r="E291" s="178">
        <v>5000</v>
      </c>
      <c r="F291" s="171" t="s">
        <v>455</v>
      </c>
      <c r="G291" s="178">
        <v>6500</v>
      </c>
      <c r="H291" s="35">
        <v>6000</v>
      </c>
      <c r="I291" s="59">
        <v>6000</v>
      </c>
      <c r="J291" s="171" t="s">
        <v>455</v>
      </c>
      <c r="K291" s="402"/>
      <c r="L291" s="173">
        <v>6000</v>
      </c>
      <c r="M291" s="402"/>
      <c r="N291" s="171" t="s">
        <v>455</v>
      </c>
      <c r="O291" s="402"/>
      <c r="P291" s="171" t="s">
        <v>455</v>
      </c>
      <c r="Q291" s="178">
        <v>6500</v>
      </c>
      <c r="R291" s="172">
        <v>6000</v>
      </c>
      <c r="S291" s="169" t="s">
        <v>455</v>
      </c>
      <c r="T291" s="169" t="s">
        <v>455</v>
      </c>
      <c r="U291" s="169" t="s">
        <v>455</v>
      </c>
      <c r="V291" s="402"/>
      <c r="X291" s="64" t="s">
        <v>37</v>
      </c>
      <c r="Y291" s="224">
        <v>4500</v>
      </c>
      <c r="Z291" s="224">
        <v>4500</v>
      </c>
      <c r="AA291" s="171" t="s">
        <v>455</v>
      </c>
      <c r="AB291" s="178">
        <v>4750</v>
      </c>
      <c r="AC291" s="171" t="s">
        <v>455</v>
      </c>
      <c r="AD291" s="178">
        <v>5000</v>
      </c>
      <c r="AE291" s="35">
        <v>5000</v>
      </c>
      <c r="AF291" s="59">
        <v>5000</v>
      </c>
      <c r="AG291" s="171" t="s">
        <v>455</v>
      </c>
      <c r="AH291" s="402"/>
      <c r="AI291" s="173">
        <v>5750</v>
      </c>
      <c r="AJ291" s="402"/>
      <c r="AK291" s="171" t="s">
        <v>455</v>
      </c>
      <c r="AL291" s="402"/>
      <c r="AM291" s="171" t="s">
        <v>455</v>
      </c>
      <c r="AN291" s="178">
        <v>4750</v>
      </c>
      <c r="AO291" s="172">
        <v>6000</v>
      </c>
      <c r="AP291" s="169" t="s">
        <v>455</v>
      </c>
      <c r="AQ291" s="169" t="s">
        <v>455</v>
      </c>
      <c r="AR291" s="211" t="s">
        <v>455</v>
      </c>
      <c r="AS291" s="402"/>
      <c r="AU291" s="64" t="s">
        <v>37</v>
      </c>
      <c r="AV291" s="224">
        <v>1500</v>
      </c>
      <c r="AW291" s="224">
        <v>1500</v>
      </c>
      <c r="AX291" s="171" t="s">
        <v>455</v>
      </c>
      <c r="AY291" s="178">
        <v>1500</v>
      </c>
      <c r="AZ291" s="171" t="s">
        <v>455</v>
      </c>
      <c r="BA291" s="178">
        <v>1500</v>
      </c>
      <c r="BB291" s="35">
        <v>1500</v>
      </c>
      <c r="BC291" s="59">
        <v>1500</v>
      </c>
      <c r="BD291" s="171" t="s">
        <v>455</v>
      </c>
      <c r="BE291" s="402"/>
      <c r="BF291" s="178">
        <v>1500</v>
      </c>
      <c r="BG291" s="402"/>
      <c r="BH291" s="171" t="s">
        <v>455</v>
      </c>
      <c r="BI291" s="402"/>
      <c r="BJ291" s="171" t="s">
        <v>455</v>
      </c>
      <c r="BK291" s="178">
        <v>1500</v>
      </c>
      <c r="BL291" s="172">
        <v>1500</v>
      </c>
      <c r="BM291" s="169" t="s">
        <v>455</v>
      </c>
      <c r="BN291" s="169" t="s">
        <v>455</v>
      </c>
      <c r="BO291" s="169" t="s">
        <v>455</v>
      </c>
      <c r="BP291" s="402"/>
      <c r="BR291" s="64" t="s">
        <v>37</v>
      </c>
      <c r="BS291" s="224">
        <v>100</v>
      </c>
      <c r="BT291" s="224">
        <v>75</v>
      </c>
      <c r="BU291" s="171" t="s">
        <v>455</v>
      </c>
      <c r="BV291" s="178">
        <v>75</v>
      </c>
      <c r="BW291" s="171" t="s">
        <v>455</v>
      </c>
      <c r="BX291" s="178">
        <v>100</v>
      </c>
      <c r="BY291" s="35">
        <v>100</v>
      </c>
      <c r="BZ291" s="59">
        <v>100</v>
      </c>
      <c r="CA291" s="171" t="s">
        <v>455</v>
      </c>
      <c r="CB291" s="402"/>
      <c r="CC291" s="178">
        <v>50</v>
      </c>
      <c r="CD291" s="402"/>
      <c r="CE291" s="171" t="s">
        <v>455</v>
      </c>
      <c r="CF291" s="402"/>
      <c r="CG291" s="171" t="s">
        <v>455</v>
      </c>
      <c r="CH291" s="178">
        <v>75</v>
      </c>
      <c r="CI291" s="172">
        <v>100</v>
      </c>
      <c r="CJ291" s="169" t="s">
        <v>455</v>
      </c>
      <c r="CK291" s="169" t="s">
        <v>455</v>
      </c>
      <c r="CL291" s="169" t="s">
        <v>455</v>
      </c>
      <c r="CM291" s="402"/>
      <c r="CO291" s="352" t="s">
        <v>37</v>
      </c>
      <c r="CP291" s="226">
        <v>1200</v>
      </c>
      <c r="CQ291" s="226">
        <v>975</v>
      </c>
      <c r="CR291" s="169" t="s">
        <v>455</v>
      </c>
      <c r="CS291" s="226">
        <v>1100</v>
      </c>
      <c r="CT291" s="171" t="s">
        <v>455</v>
      </c>
      <c r="CU291" s="178">
        <v>1000</v>
      </c>
      <c r="CV291" s="9">
        <v>1000</v>
      </c>
      <c r="CW291" s="59">
        <v>1000</v>
      </c>
      <c r="CX291" s="171" t="s">
        <v>455</v>
      </c>
      <c r="CY291" s="274">
        <v>1000</v>
      </c>
      <c r="CZ291" s="178">
        <v>1000</v>
      </c>
      <c r="DA291" s="178">
        <v>1000</v>
      </c>
      <c r="DB291" s="171" t="s">
        <v>455</v>
      </c>
      <c r="DC291" s="171" t="s">
        <v>455</v>
      </c>
      <c r="DD291" s="171" t="s">
        <v>455</v>
      </c>
      <c r="DE291" s="172">
        <v>1100</v>
      </c>
      <c r="DF291" s="172">
        <v>1000</v>
      </c>
      <c r="DG291" s="169" t="s">
        <v>455</v>
      </c>
      <c r="DH291" s="169" t="s">
        <v>455</v>
      </c>
      <c r="DI291" s="169" t="s">
        <v>455</v>
      </c>
      <c r="DJ291" s="169" t="s">
        <v>455</v>
      </c>
    </row>
    <row r="292" spans="1:135" ht="14.5" thickBot="1" x14ac:dyDescent="0.35">
      <c r="A292" s="64" t="s">
        <v>441</v>
      </c>
      <c r="B292" s="171" t="s">
        <v>455</v>
      </c>
      <c r="C292" s="171" t="s">
        <v>455</v>
      </c>
      <c r="D292" s="171" t="s">
        <v>455</v>
      </c>
      <c r="E292" s="171" t="s">
        <v>455</v>
      </c>
      <c r="F292" s="171" t="s">
        <v>455</v>
      </c>
      <c r="G292" s="178">
        <v>10000</v>
      </c>
      <c r="H292" s="35">
        <v>8000</v>
      </c>
      <c r="I292" s="59">
        <v>10000</v>
      </c>
      <c r="J292" s="59">
        <v>9000</v>
      </c>
      <c r="K292" s="402"/>
      <c r="L292" s="59">
        <v>8000</v>
      </c>
      <c r="M292" s="402"/>
      <c r="N292" s="59">
        <v>9500</v>
      </c>
      <c r="O292" s="402"/>
      <c r="P292" s="172">
        <v>10000</v>
      </c>
      <c r="Q292" s="172">
        <v>10000</v>
      </c>
      <c r="R292" s="172">
        <v>10000</v>
      </c>
      <c r="S292" s="173">
        <v>10000</v>
      </c>
      <c r="T292" s="173">
        <v>10000</v>
      </c>
      <c r="U292" s="62">
        <v>10000</v>
      </c>
      <c r="V292" s="402"/>
      <c r="X292" s="64" t="s">
        <v>441</v>
      </c>
      <c r="Y292" s="171" t="s">
        <v>455</v>
      </c>
      <c r="Z292" s="171" t="s">
        <v>455</v>
      </c>
      <c r="AA292" s="171" t="s">
        <v>455</v>
      </c>
      <c r="AB292" s="171" t="s">
        <v>455</v>
      </c>
      <c r="AC292" s="171" t="s">
        <v>455</v>
      </c>
      <c r="AD292" s="178">
        <v>8000</v>
      </c>
      <c r="AE292" s="35">
        <v>8000</v>
      </c>
      <c r="AF292" s="59">
        <v>8500</v>
      </c>
      <c r="AG292" s="59">
        <v>8000</v>
      </c>
      <c r="AH292" s="402"/>
      <c r="AI292" s="59">
        <v>7500</v>
      </c>
      <c r="AJ292" s="402"/>
      <c r="AK292" s="59">
        <v>8500</v>
      </c>
      <c r="AL292" s="402"/>
      <c r="AM292" s="172">
        <v>8500</v>
      </c>
      <c r="AN292" s="172">
        <v>8000</v>
      </c>
      <c r="AO292" s="172">
        <v>8000</v>
      </c>
      <c r="AP292" s="173">
        <v>9000</v>
      </c>
      <c r="AQ292" s="173">
        <v>8000</v>
      </c>
      <c r="AR292" s="170">
        <v>6000</v>
      </c>
      <c r="AS292" s="402"/>
      <c r="AU292" s="64" t="s">
        <v>441</v>
      </c>
      <c r="AV292" s="171" t="s">
        <v>455</v>
      </c>
      <c r="AW292" s="171" t="s">
        <v>455</v>
      </c>
      <c r="AX292" s="171" t="s">
        <v>455</v>
      </c>
      <c r="AY292" s="171" t="s">
        <v>455</v>
      </c>
      <c r="AZ292" s="171" t="s">
        <v>455</v>
      </c>
      <c r="BA292" s="178">
        <v>2500</v>
      </c>
      <c r="BB292" s="35">
        <v>2500</v>
      </c>
      <c r="BC292" s="59">
        <v>3000</v>
      </c>
      <c r="BD292" s="59">
        <v>2500</v>
      </c>
      <c r="BE292" s="402"/>
      <c r="BF292" s="59">
        <v>2500</v>
      </c>
      <c r="BG292" s="402"/>
      <c r="BH292" s="59">
        <v>2500</v>
      </c>
      <c r="BI292" s="402"/>
      <c r="BJ292" s="172">
        <v>3000</v>
      </c>
      <c r="BK292" s="172">
        <v>3500</v>
      </c>
      <c r="BL292" s="172">
        <v>3500</v>
      </c>
      <c r="BM292" s="173">
        <v>2500</v>
      </c>
      <c r="BN292" s="173">
        <v>3500</v>
      </c>
      <c r="BO292" s="62">
        <v>3500</v>
      </c>
      <c r="BP292" s="402"/>
      <c r="BR292" s="64" t="s">
        <v>441</v>
      </c>
      <c r="BS292" s="171" t="s">
        <v>455</v>
      </c>
      <c r="BT292" s="171" t="s">
        <v>455</v>
      </c>
      <c r="BU292" s="171" t="s">
        <v>455</v>
      </c>
      <c r="BV292" s="171" t="s">
        <v>455</v>
      </c>
      <c r="BW292" s="171" t="s">
        <v>455</v>
      </c>
      <c r="BX292" s="178">
        <v>100</v>
      </c>
      <c r="BY292" s="35">
        <v>500</v>
      </c>
      <c r="BZ292" s="59">
        <v>100</v>
      </c>
      <c r="CA292" s="59">
        <v>250</v>
      </c>
      <c r="CB292" s="402"/>
      <c r="CC292" s="59">
        <v>250</v>
      </c>
      <c r="CD292" s="402"/>
      <c r="CE292" s="59">
        <v>250</v>
      </c>
      <c r="CF292" s="402"/>
      <c r="CG292" s="172">
        <v>500</v>
      </c>
      <c r="CH292" s="172">
        <v>500</v>
      </c>
      <c r="CI292" s="172">
        <v>500</v>
      </c>
      <c r="CJ292" s="173">
        <v>500</v>
      </c>
      <c r="CK292" s="173">
        <v>500</v>
      </c>
      <c r="CL292" s="62">
        <v>500</v>
      </c>
      <c r="CM292" s="402"/>
      <c r="CO292" s="342" t="s">
        <v>441</v>
      </c>
      <c r="CP292" s="327" t="s">
        <v>455</v>
      </c>
      <c r="CQ292" s="327" t="s">
        <v>455</v>
      </c>
      <c r="CR292" s="327" t="s">
        <v>455</v>
      </c>
      <c r="CS292" s="327" t="s">
        <v>455</v>
      </c>
      <c r="CT292" s="327" t="s">
        <v>455</v>
      </c>
      <c r="CU292" s="354">
        <v>2500</v>
      </c>
      <c r="CV292" s="355">
        <v>2500</v>
      </c>
      <c r="CW292" s="77">
        <v>2500</v>
      </c>
      <c r="CX292" s="77">
        <v>2500</v>
      </c>
      <c r="CY292" s="77">
        <v>2500</v>
      </c>
      <c r="CZ292" s="77">
        <v>2500</v>
      </c>
      <c r="DA292" s="77">
        <v>2000</v>
      </c>
      <c r="DB292" s="77">
        <v>2500</v>
      </c>
      <c r="DC292" s="192">
        <v>2500</v>
      </c>
      <c r="DD292" s="192">
        <v>2500</v>
      </c>
      <c r="DE292" s="192">
        <v>2500</v>
      </c>
      <c r="DF292" s="192">
        <v>2000</v>
      </c>
      <c r="DG292" s="332">
        <v>2000</v>
      </c>
      <c r="DH292" s="332">
        <v>2000</v>
      </c>
      <c r="DI292" s="344">
        <v>2000</v>
      </c>
      <c r="DJ292" s="336" t="s">
        <v>455</v>
      </c>
    </row>
    <row r="293" spans="1:135" ht="14.5" thickBot="1" x14ac:dyDescent="0.35">
      <c r="A293" s="37" t="s">
        <v>468</v>
      </c>
      <c r="B293" s="91">
        <v>5125</v>
      </c>
      <c r="C293" s="91">
        <v>4000</v>
      </c>
      <c r="D293" s="91">
        <v>4250</v>
      </c>
      <c r="E293" s="91">
        <v>5000</v>
      </c>
      <c r="F293" s="91">
        <v>4000</v>
      </c>
      <c r="G293" s="91">
        <v>5500</v>
      </c>
      <c r="H293" s="91">
        <v>5750</v>
      </c>
      <c r="I293" s="91">
        <v>6000</v>
      </c>
      <c r="J293" s="91">
        <v>5000</v>
      </c>
      <c r="K293" s="402"/>
      <c r="L293" s="91">
        <v>5625</v>
      </c>
      <c r="M293" s="402"/>
      <c r="N293" s="91">
        <v>6000</v>
      </c>
      <c r="O293" s="402"/>
      <c r="P293" s="91">
        <v>5500</v>
      </c>
      <c r="Q293" s="91">
        <v>5000</v>
      </c>
      <c r="R293" s="91">
        <v>5750</v>
      </c>
      <c r="S293" s="91">
        <v>6000</v>
      </c>
      <c r="T293" s="91">
        <v>6000</v>
      </c>
      <c r="U293" s="91">
        <v>5500</v>
      </c>
      <c r="V293" s="402"/>
      <c r="X293" s="116" t="s">
        <v>457</v>
      </c>
      <c r="Y293" s="232">
        <v>5000</v>
      </c>
      <c r="Z293" s="232">
        <v>6000</v>
      </c>
      <c r="AA293" s="232">
        <v>6000</v>
      </c>
      <c r="AB293" s="232">
        <v>6050</v>
      </c>
      <c r="AC293" s="232">
        <v>6000</v>
      </c>
      <c r="AD293" s="232">
        <v>5750</v>
      </c>
      <c r="AE293" s="232">
        <v>6500</v>
      </c>
      <c r="AF293" s="233">
        <v>6000</v>
      </c>
      <c r="AG293" s="232">
        <v>5500</v>
      </c>
      <c r="AH293" s="402"/>
      <c r="AI293" s="234">
        <v>6000</v>
      </c>
      <c r="AJ293" s="402"/>
      <c r="AK293" s="10">
        <v>6000</v>
      </c>
      <c r="AL293" s="402"/>
      <c r="AM293" s="10">
        <v>6000</v>
      </c>
      <c r="AN293" s="10">
        <v>7000</v>
      </c>
      <c r="AO293" s="10">
        <v>6000</v>
      </c>
      <c r="AP293" s="10">
        <v>6000</v>
      </c>
      <c r="AQ293" s="10">
        <v>6000</v>
      </c>
      <c r="AR293" s="10">
        <v>6000</v>
      </c>
      <c r="AS293" s="402"/>
      <c r="AU293" s="116" t="s">
        <v>468</v>
      </c>
      <c r="AV293" s="232">
        <v>1500</v>
      </c>
      <c r="AW293" s="232">
        <v>1250</v>
      </c>
      <c r="AX293" s="232">
        <v>1500</v>
      </c>
      <c r="AY293" s="232">
        <v>1250</v>
      </c>
      <c r="AZ293" s="232">
        <v>1500</v>
      </c>
      <c r="BA293" s="232">
        <v>1750</v>
      </c>
      <c r="BB293" s="232">
        <v>1875</v>
      </c>
      <c r="BC293" s="233">
        <v>1500</v>
      </c>
      <c r="BD293" s="232">
        <v>1500</v>
      </c>
      <c r="BE293" s="402"/>
      <c r="BF293" s="235">
        <v>1500</v>
      </c>
      <c r="BG293" s="402"/>
      <c r="BH293" s="10">
        <v>1375</v>
      </c>
      <c r="BI293" s="402"/>
      <c r="BJ293" s="10">
        <v>1350</v>
      </c>
      <c r="BK293" s="10">
        <v>1500</v>
      </c>
      <c r="BL293" s="10">
        <v>1500</v>
      </c>
      <c r="BM293" s="10">
        <v>1500</v>
      </c>
      <c r="BN293" s="10">
        <v>1125</v>
      </c>
      <c r="BO293" s="10">
        <v>1000</v>
      </c>
      <c r="BP293" s="402"/>
      <c r="BR293" s="116" t="s">
        <v>468</v>
      </c>
      <c r="BS293" s="232">
        <v>100</v>
      </c>
      <c r="BT293" s="232">
        <v>75</v>
      </c>
      <c r="BU293" s="232">
        <v>100</v>
      </c>
      <c r="BV293" s="232">
        <v>75</v>
      </c>
      <c r="BW293" s="232">
        <v>100</v>
      </c>
      <c r="BX293" s="232">
        <v>100</v>
      </c>
      <c r="BY293" s="232">
        <v>100</v>
      </c>
      <c r="BZ293" s="233">
        <v>100</v>
      </c>
      <c r="CA293" s="232">
        <v>50</v>
      </c>
      <c r="CB293" s="402"/>
      <c r="CC293" s="235">
        <v>75</v>
      </c>
      <c r="CD293" s="402"/>
      <c r="CE293" s="10">
        <v>100</v>
      </c>
      <c r="CF293" s="402"/>
      <c r="CG293" s="10">
        <v>100</v>
      </c>
      <c r="CH293" s="10">
        <v>75</v>
      </c>
      <c r="CI293" s="10">
        <v>100</v>
      </c>
      <c r="CJ293" s="10">
        <v>50</v>
      </c>
      <c r="CK293" s="10">
        <v>50</v>
      </c>
      <c r="CL293" s="10">
        <v>100</v>
      </c>
      <c r="CM293" s="402"/>
      <c r="CO293" s="37" t="s">
        <v>468</v>
      </c>
      <c r="CP293" s="38">
        <v>1100</v>
      </c>
      <c r="CQ293" s="38">
        <v>912.5</v>
      </c>
      <c r="CR293" s="38">
        <v>800</v>
      </c>
      <c r="CS293" s="38">
        <v>1100</v>
      </c>
      <c r="CT293" s="38">
        <v>1175</v>
      </c>
      <c r="CU293" s="38">
        <v>1250</v>
      </c>
      <c r="CV293" s="38">
        <v>1000</v>
      </c>
      <c r="CW293" s="92">
        <v>1250</v>
      </c>
      <c r="CX293" s="39">
        <v>1100</v>
      </c>
      <c r="CY293" s="112">
        <v>1100</v>
      </c>
      <c r="CZ293" s="94">
        <v>1200</v>
      </c>
      <c r="DA293" s="123">
        <v>1200</v>
      </c>
      <c r="DB293" s="123">
        <v>1200</v>
      </c>
      <c r="DC293" s="196">
        <v>1100</v>
      </c>
      <c r="DD293" s="196">
        <v>1225</v>
      </c>
      <c r="DE293" s="123">
        <v>1000</v>
      </c>
      <c r="DF293" s="123">
        <v>1000</v>
      </c>
      <c r="DG293" s="123">
        <v>1125</v>
      </c>
      <c r="DH293" s="123">
        <v>1000</v>
      </c>
      <c r="DI293" s="123">
        <v>1100</v>
      </c>
      <c r="DJ293" s="123">
        <v>1200</v>
      </c>
    </row>
    <row r="295" spans="1:135" ht="39" x14ac:dyDescent="0.3">
      <c r="A295" s="30" t="s">
        <v>447</v>
      </c>
      <c r="B295" s="30" t="s">
        <v>452</v>
      </c>
      <c r="C295" s="30" t="s">
        <v>453</v>
      </c>
      <c r="D295" s="30" t="s">
        <v>454</v>
      </c>
      <c r="E295" s="30" t="s">
        <v>465</v>
      </c>
      <c r="F295" s="30" t="s">
        <v>466</v>
      </c>
      <c r="G295" s="67" t="s">
        <v>467</v>
      </c>
      <c r="H295" s="78" t="s">
        <v>511</v>
      </c>
      <c r="I295" s="78" t="s">
        <v>512</v>
      </c>
      <c r="J295" s="107" t="s">
        <v>838</v>
      </c>
      <c r="K295" s="78" t="s">
        <v>913</v>
      </c>
      <c r="L295" s="107" t="s">
        <v>953</v>
      </c>
      <c r="M295" s="78" t="s">
        <v>997</v>
      </c>
      <c r="N295" s="107" t="s">
        <v>998</v>
      </c>
      <c r="O295" s="78" t="s">
        <v>999</v>
      </c>
      <c r="P295" s="78" t="s">
        <v>990</v>
      </c>
      <c r="Q295" s="78" t="s">
        <v>991</v>
      </c>
      <c r="R295" s="78" t="s">
        <v>992</v>
      </c>
      <c r="S295" s="78" t="s">
        <v>996</v>
      </c>
      <c r="T295" s="78" t="s">
        <v>994</v>
      </c>
      <c r="U295" s="107" t="s">
        <v>1497</v>
      </c>
      <c r="X295" s="30" t="s">
        <v>447</v>
      </c>
      <c r="Y295" s="30" t="s">
        <v>452</v>
      </c>
      <c r="Z295" s="30" t="s">
        <v>453</v>
      </c>
      <c r="AA295" s="30" t="s">
        <v>454</v>
      </c>
      <c r="AB295" s="30" t="s">
        <v>465</v>
      </c>
      <c r="AC295" s="30" t="s">
        <v>466</v>
      </c>
      <c r="AD295" s="67" t="s">
        <v>467</v>
      </c>
      <c r="AE295" s="78" t="s">
        <v>511</v>
      </c>
      <c r="AF295" s="78" t="s">
        <v>512</v>
      </c>
      <c r="AG295" s="107" t="s">
        <v>838</v>
      </c>
      <c r="AH295" s="78" t="s">
        <v>913</v>
      </c>
      <c r="AI295" s="107" t="s">
        <v>953</v>
      </c>
      <c r="AJ295" s="78" t="s">
        <v>997</v>
      </c>
      <c r="AK295" s="107" t="s">
        <v>998</v>
      </c>
      <c r="AL295" s="78" t="s">
        <v>999</v>
      </c>
      <c r="AM295" s="78" t="s">
        <v>990</v>
      </c>
      <c r="AN295" s="78" t="s">
        <v>991</v>
      </c>
      <c r="AO295" s="78" t="s">
        <v>992</v>
      </c>
      <c r="AP295" s="78" t="s">
        <v>996</v>
      </c>
      <c r="AQ295" s="78" t="s">
        <v>994</v>
      </c>
      <c r="AR295" s="107" t="s">
        <v>1497</v>
      </c>
      <c r="AU295" s="30" t="s">
        <v>447</v>
      </c>
      <c r="AV295" s="30" t="s">
        <v>452</v>
      </c>
      <c r="AW295" s="30" t="s">
        <v>453</v>
      </c>
      <c r="AX295" s="30" t="s">
        <v>454</v>
      </c>
      <c r="AY295" s="30" t="s">
        <v>465</v>
      </c>
      <c r="AZ295" s="30" t="s">
        <v>466</v>
      </c>
      <c r="BA295" s="67" t="s">
        <v>467</v>
      </c>
      <c r="BB295" s="78" t="s">
        <v>511</v>
      </c>
      <c r="BC295" s="78" t="s">
        <v>512</v>
      </c>
      <c r="BD295" s="107" t="s">
        <v>838</v>
      </c>
      <c r="BE295" s="78" t="s">
        <v>913</v>
      </c>
      <c r="BF295" s="107" t="s">
        <v>953</v>
      </c>
      <c r="BG295" s="78" t="s">
        <v>997</v>
      </c>
      <c r="BH295" s="107" t="s">
        <v>998</v>
      </c>
      <c r="BI295" s="236" t="s">
        <v>999</v>
      </c>
      <c r="BJ295" s="236" t="s">
        <v>990</v>
      </c>
      <c r="BK295" s="236" t="s">
        <v>991</v>
      </c>
      <c r="BL295" s="237" t="s">
        <v>992</v>
      </c>
      <c r="BM295" s="237" t="s">
        <v>996</v>
      </c>
      <c r="BN295" s="78" t="s">
        <v>994</v>
      </c>
      <c r="BO295" s="107" t="s">
        <v>1497</v>
      </c>
      <c r="BP295" s="51"/>
      <c r="BR295" s="30" t="s">
        <v>447</v>
      </c>
      <c r="BS295" s="30" t="s">
        <v>452</v>
      </c>
      <c r="BT295" s="30" t="s">
        <v>453</v>
      </c>
      <c r="BU295" s="30" t="s">
        <v>454</v>
      </c>
      <c r="BV295" s="30" t="s">
        <v>465</v>
      </c>
      <c r="BW295" s="30" t="s">
        <v>466</v>
      </c>
      <c r="BX295" s="67" t="s">
        <v>467</v>
      </c>
      <c r="BY295" s="78" t="s">
        <v>511</v>
      </c>
      <c r="BZ295" s="78" t="s">
        <v>512</v>
      </c>
      <c r="CA295" s="107" t="s">
        <v>838</v>
      </c>
      <c r="CB295" s="78" t="s">
        <v>913</v>
      </c>
      <c r="CC295" s="107" t="s">
        <v>953</v>
      </c>
      <c r="CD295" s="78" t="s">
        <v>997</v>
      </c>
      <c r="CE295" s="106" t="s">
        <v>980</v>
      </c>
      <c r="CF295" s="78" t="s">
        <v>999</v>
      </c>
      <c r="CG295" s="78" t="s">
        <v>990</v>
      </c>
      <c r="CH295" s="78" t="s">
        <v>991</v>
      </c>
      <c r="CI295" s="218" t="s">
        <v>992</v>
      </c>
      <c r="CJ295" s="218" t="s">
        <v>996</v>
      </c>
      <c r="CK295" s="78" t="s">
        <v>994</v>
      </c>
      <c r="CL295" s="107" t="s">
        <v>1497</v>
      </c>
      <c r="CM295" s="51"/>
      <c r="CO295" s="30" t="s">
        <v>447</v>
      </c>
      <c r="CP295" s="30" t="s">
        <v>452</v>
      </c>
      <c r="CQ295" s="30" t="s">
        <v>453</v>
      </c>
      <c r="CR295" s="30" t="s">
        <v>454</v>
      </c>
      <c r="CS295" s="30" t="s">
        <v>465</v>
      </c>
      <c r="CT295" s="30" t="s">
        <v>466</v>
      </c>
      <c r="CU295" s="67" t="s">
        <v>467</v>
      </c>
      <c r="CV295" s="78" t="s">
        <v>511</v>
      </c>
      <c r="CW295" s="78" t="s">
        <v>512</v>
      </c>
      <c r="CX295" s="107" t="s">
        <v>838</v>
      </c>
      <c r="CY295" s="78" t="s">
        <v>914</v>
      </c>
      <c r="CZ295" s="107" t="s">
        <v>953</v>
      </c>
      <c r="DA295" s="78" t="s">
        <v>997</v>
      </c>
      <c r="DB295" s="238" t="s">
        <v>998</v>
      </c>
      <c r="DC295" s="78" t="s">
        <v>1003</v>
      </c>
      <c r="DD295" s="78" t="s">
        <v>1004</v>
      </c>
      <c r="DE295" s="78" t="s">
        <v>1005</v>
      </c>
      <c r="DF295" s="78" t="s">
        <v>1006</v>
      </c>
      <c r="DG295" s="78" t="s">
        <v>1007</v>
      </c>
      <c r="DH295" s="78" t="s">
        <v>994</v>
      </c>
      <c r="DI295" s="107" t="s">
        <v>1497</v>
      </c>
      <c r="DK295" s="51"/>
      <c r="DL295" s="51"/>
      <c r="DM295" s="51"/>
      <c r="DN295" s="51"/>
      <c r="DO295" s="51"/>
      <c r="DP295" s="51"/>
      <c r="DQ295" s="51"/>
      <c r="DR295" s="51"/>
      <c r="DS295" s="239"/>
      <c r="DT295" s="51"/>
      <c r="DU295" s="51"/>
      <c r="DV295" s="239"/>
      <c r="DW295" s="240"/>
      <c r="DX295" s="51"/>
      <c r="DY295" s="239"/>
      <c r="DZ295" s="51"/>
      <c r="EA295" s="111"/>
      <c r="EB295" s="51"/>
      <c r="EC295" s="239"/>
      <c r="ED295" s="239"/>
      <c r="EE295" s="51"/>
    </row>
    <row r="296" spans="1:135" x14ac:dyDescent="0.3">
      <c r="A296" s="1" t="s">
        <v>205</v>
      </c>
      <c r="B296" s="198"/>
      <c r="C296" s="198"/>
      <c r="D296" s="198"/>
      <c r="E296" s="198"/>
      <c r="F296" s="198"/>
      <c r="G296" s="199" t="s">
        <v>507</v>
      </c>
      <c r="H296" s="199" t="s">
        <v>507</v>
      </c>
      <c r="I296" s="199">
        <v>0</v>
      </c>
      <c r="J296" s="398" t="s">
        <v>840</v>
      </c>
      <c r="K296" s="199">
        <v>0</v>
      </c>
      <c r="L296" s="398" t="s">
        <v>840</v>
      </c>
      <c r="M296" s="199">
        <v>0</v>
      </c>
      <c r="N296" s="398" t="s">
        <v>840</v>
      </c>
      <c r="O296" s="31">
        <v>0</v>
      </c>
      <c r="P296" s="31">
        <v>0</v>
      </c>
      <c r="Q296" s="31">
        <v>0</v>
      </c>
      <c r="R296" s="31">
        <v>0</v>
      </c>
      <c r="S296" s="31">
        <v>0.625</v>
      </c>
      <c r="T296" s="199">
        <v>-0.38461538461538458</v>
      </c>
      <c r="U296" s="395" t="s">
        <v>840</v>
      </c>
      <c r="X296" s="309" t="s">
        <v>205</v>
      </c>
      <c r="Y296" s="198"/>
      <c r="Z296" s="198"/>
      <c r="AA296" s="198"/>
      <c r="AB296" s="198"/>
      <c r="AC296" s="198"/>
      <c r="AD296" s="199" t="s">
        <v>507</v>
      </c>
      <c r="AE296" s="199" t="s">
        <v>507</v>
      </c>
      <c r="AF296" s="199">
        <v>0.10000000000000009</v>
      </c>
      <c r="AG296" s="398" t="s">
        <v>840</v>
      </c>
      <c r="AH296" s="199">
        <v>9.0909090909090828E-2</v>
      </c>
      <c r="AI296" s="398" t="s">
        <v>840</v>
      </c>
      <c r="AJ296" s="199">
        <v>0</v>
      </c>
      <c r="AK296" s="398" t="s">
        <v>840</v>
      </c>
      <c r="AL296" s="31">
        <v>0</v>
      </c>
      <c r="AM296" s="31">
        <v>0</v>
      </c>
      <c r="AN296" s="31">
        <v>0</v>
      </c>
      <c r="AO296" s="31">
        <v>-0.16666666666666663</v>
      </c>
      <c r="AP296" s="31">
        <v>0.10000000000000009</v>
      </c>
      <c r="AQ296" s="199">
        <v>9.0909090909090828E-2</v>
      </c>
      <c r="AR296" s="395" t="s">
        <v>840</v>
      </c>
      <c r="AU296" s="309" t="s">
        <v>205</v>
      </c>
      <c r="AV296" s="198"/>
      <c r="AW296" s="198"/>
      <c r="AX296" s="198"/>
      <c r="AY296" s="198"/>
      <c r="AZ296" s="198"/>
      <c r="BA296" s="199" t="s">
        <v>507</v>
      </c>
      <c r="BB296" s="199" t="s">
        <v>507</v>
      </c>
      <c r="BC296" s="199">
        <v>-0.125</v>
      </c>
      <c r="BD296" s="398" t="s">
        <v>840</v>
      </c>
      <c r="BE296" s="199">
        <v>0.14285714285714279</v>
      </c>
      <c r="BF296" s="398" t="s">
        <v>840</v>
      </c>
      <c r="BG296" s="199">
        <v>0</v>
      </c>
      <c r="BH296" s="398" t="s">
        <v>840</v>
      </c>
      <c r="BI296" s="199">
        <v>0</v>
      </c>
      <c r="BJ296" s="199">
        <v>-0.25</v>
      </c>
      <c r="BK296" s="199">
        <v>0.33333333333333326</v>
      </c>
      <c r="BL296" s="199">
        <v>-0.25</v>
      </c>
      <c r="BM296" s="199">
        <v>0</v>
      </c>
      <c r="BN296" s="199">
        <v>0</v>
      </c>
      <c r="BO296" s="395" t="s">
        <v>840</v>
      </c>
      <c r="BR296" s="309" t="s">
        <v>205</v>
      </c>
      <c r="BS296" s="198"/>
      <c r="BT296" s="198"/>
      <c r="BU296" s="198"/>
      <c r="BV296" s="198"/>
      <c r="BW296" s="198"/>
      <c r="BX296" s="199" t="s">
        <v>507</v>
      </c>
      <c r="BY296" s="199" t="s">
        <v>507</v>
      </c>
      <c r="BZ296" s="199">
        <v>0</v>
      </c>
      <c r="CA296" s="398" t="s">
        <v>840</v>
      </c>
      <c r="CB296" s="199">
        <v>0</v>
      </c>
      <c r="CC296" s="398" t="s">
        <v>840</v>
      </c>
      <c r="CD296" s="199">
        <v>0</v>
      </c>
      <c r="CE296" s="398" t="s">
        <v>840</v>
      </c>
      <c r="CF296" s="199">
        <v>0</v>
      </c>
      <c r="CG296" s="199">
        <v>0</v>
      </c>
      <c r="CH296" s="199">
        <v>0</v>
      </c>
      <c r="CI296" s="199">
        <v>0</v>
      </c>
      <c r="CJ296" s="199">
        <v>0</v>
      </c>
      <c r="CK296" s="199">
        <v>0</v>
      </c>
      <c r="CL296" s="395" t="s">
        <v>840</v>
      </c>
      <c r="CO296" s="348" t="s">
        <v>205</v>
      </c>
      <c r="CP296" s="198"/>
      <c r="CQ296" s="198"/>
      <c r="CR296" s="198"/>
      <c r="CS296" s="198"/>
      <c r="CT296" s="198"/>
      <c r="CU296" s="199" t="s">
        <v>507</v>
      </c>
      <c r="CV296" s="199" t="s">
        <v>507</v>
      </c>
      <c r="CW296" s="199">
        <v>-0.1071428571428571</v>
      </c>
      <c r="CX296" s="199">
        <v>0</v>
      </c>
      <c r="CY296" s="199">
        <v>0</v>
      </c>
      <c r="CZ296" s="199">
        <v>0</v>
      </c>
      <c r="DA296" s="199">
        <v>0</v>
      </c>
      <c r="DB296" s="199">
        <v>0</v>
      </c>
      <c r="DC296" s="199">
        <v>0</v>
      </c>
      <c r="DD296" s="199">
        <v>0</v>
      </c>
      <c r="DE296" s="199">
        <v>0</v>
      </c>
      <c r="DF296" s="199">
        <v>0</v>
      </c>
      <c r="DG296" s="199">
        <v>0</v>
      </c>
      <c r="DH296" s="199">
        <v>0</v>
      </c>
      <c r="DI296" s="307">
        <f>(DJ266/DI266)-1</f>
        <v>-4.0000000000000036E-2</v>
      </c>
    </row>
    <row r="297" spans="1:135" x14ac:dyDescent="0.3">
      <c r="A297" s="1" t="s">
        <v>72</v>
      </c>
      <c r="B297" s="199">
        <v>-0.40909090909090906</v>
      </c>
      <c r="C297" s="199">
        <v>-7.6923076923076872E-2</v>
      </c>
      <c r="D297" s="199">
        <v>1</v>
      </c>
      <c r="E297" s="199">
        <v>-0.33333333333333337</v>
      </c>
      <c r="F297" s="199" t="s">
        <v>507</v>
      </c>
      <c r="G297" s="199" t="s">
        <v>507</v>
      </c>
      <c r="H297" s="199">
        <v>-0.13043478260869568</v>
      </c>
      <c r="I297" s="199">
        <v>-0.35</v>
      </c>
      <c r="J297" s="399"/>
      <c r="K297" s="199">
        <v>-7.6923076923076872E-2</v>
      </c>
      <c r="L297" s="399"/>
      <c r="M297" s="199">
        <v>0.16666666666666674</v>
      </c>
      <c r="N297" s="399"/>
      <c r="O297" s="31" t="s">
        <v>507</v>
      </c>
      <c r="P297" s="31" t="s">
        <v>507</v>
      </c>
      <c r="Q297" s="31">
        <v>-0.25</v>
      </c>
      <c r="R297" s="31">
        <v>0.33333333333333326</v>
      </c>
      <c r="S297" s="31">
        <v>0</v>
      </c>
      <c r="T297" s="199">
        <v>0</v>
      </c>
      <c r="U297" s="396"/>
      <c r="X297" s="309" t="s">
        <v>72</v>
      </c>
      <c r="Y297" s="199">
        <v>-0.19999999999999996</v>
      </c>
      <c r="Z297" s="199">
        <v>0.25</v>
      </c>
      <c r="AA297" s="199">
        <v>0.21999999999999997</v>
      </c>
      <c r="AB297" s="199">
        <v>-1.6393442622950838E-2</v>
      </c>
      <c r="AC297" s="199" t="s">
        <v>507</v>
      </c>
      <c r="AD297" s="199" t="s">
        <v>507</v>
      </c>
      <c r="AE297" s="199">
        <v>-0.14040114613180521</v>
      </c>
      <c r="AF297" s="199">
        <v>-0.16666666666666663</v>
      </c>
      <c r="AG297" s="399"/>
      <c r="AH297" s="199">
        <v>0</v>
      </c>
      <c r="AI297" s="399"/>
      <c r="AJ297" s="199">
        <v>0.10000000000000009</v>
      </c>
      <c r="AK297" s="399"/>
      <c r="AL297" s="31" t="s">
        <v>507</v>
      </c>
      <c r="AM297" s="31" t="s">
        <v>507</v>
      </c>
      <c r="AN297" s="31">
        <v>-0.26666666666666672</v>
      </c>
      <c r="AO297" s="31">
        <v>0</v>
      </c>
      <c r="AP297" s="31">
        <v>0</v>
      </c>
      <c r="AQ297" s="199">
        <v>0</v>
      </c>
      <c r="AR297" s="396"/>
      <c r="AU297" s="309" t="s">
        <v>72</v>
      </c>
      <c r="AV297" s="199">
        <v>0</v>
      </c>
      <c r="AW297" s="199">
        <v>0</v>
      </c>
      <c r="AX297" s="199">
        <v>0</v>
      </c>
      <c r="AY297" s="199">
        <v>0</v>
      </c>
      <c r="AZ297" s="199" t="s">
        <v>507</v>
      </c>
      <c r="BA297" s="199" t="s">
        <v>507</v>
      </c>
      <c r="BB297" s="199">
        <v>-0.3571428571428571</v>
      </c>
      <c r="BC297" s="199">
        <v>0.11111111111111116</v>
      </c>
      <c r="BD297" s="399"/>
      <c r="BE297" s="199">
        <v>0</v>
      </c>
      <c r="BF297" s="399"/>
      <c r="BG297" s="199">
        <v>0</v>
      </c>
      <c r="BH297" s="399"/>
      <c r="BI297" s="199" t="s">
        <v>507</v>
      </c>
      <c r="BJ297" s="199" t="s">
        <v>507</v>
      </c>
      <c r="BK297" s="199">
        <v>0</v>
      </c>
      <c r="BL297" s="199">
        <v>-0.33333333333333337</v>
      </c>
      <c r="BM297" s="199">
        <v>0</v>
      </c>
      <c r="BN297" s="199">
        <v>0</v>
      </c>
      <c r="BO297" s="396"/>
      <c r="BR297" s="309" t="s">
        <v>72</v>
      </c>
      <c r="BS297" s="199">
        <v>-0.5</v>
      </c>
      <c r="BT297" s="199">
        <v>1</v>
      </c>
      <c r="BU297" s="199">
        <v>-0.25</v>
      </c>
      <c r="BV297" s="199">
        <v>0.33333333333333326</v>
      </c>
      <c r="BW297" s="199" t="s">
        <v>507</v>
      </c>
      <c r="BX297" s="199" t="s">
        <v>507</v>
      </c>
      <c r="BY297" s="199">
        <v>-0.5</v>
      </c>
      <c r="BZ297" s="199">
        <v>4</v>
      </c>
      <c r="CA297" s="399"/>
      <c r="CB297" s="199">
        <v>-0.8</v>
      </c>
      <c r="CC297" s="399"/>
      <c r="CD297" s="199">
        <v>0</v>
      </c>
      <c r="CE297" s="399"/>
      <c r="CF297" s="199" t="s">
        <v>507</v>
      </c>
      <c r="CG297" s="199" t="s">
        <v>507</v>
      </c>
      <c r="CH297" s="199">
        <v>1</v>
      </c>
      <c r="CI297" s="199">
        <v>-0.5</v>
      </c>
      <c r="CJ297" s="199">
        <v>0</v>
      </c>
      <c r="CK297" s="199">
        <v>0</v>
      </c>
      <c r="CL297" s="396"/>
      <c r="CO297" s="309" t="s">
        <v>72</v>
      </c>
      <c r="CP297" s="199">
        <v>-0.5</v>
      </c>
      <c r="CQ297" s="199">
        <v>1</v>
      </c>
      <c r="CR297" s="199">
        <v>-0.25</v>
      </c>
      <c r="CS297" s="199">
        <v>0.33333333333333326</v>
      </c>
      <c r="CT297" s="199" t="s">
        <v>507</v>
      </c>
      <c r="CU297" s="199" t="s">
        <v>507</v>
      </c>
      <c r="CV297" s="199">
        <v>0</v>
      </c>
      <c r="CW297" s="199">
        <v>0</v>
      </c>
      <c r="CX297" s="199">
        <v>0</v>
      </c>
      <c r="CY297" s="199">
        <v>0</v>
      </c>
      <c r="CZ297" s="199" t="s">
        <v>507</v>
      </c>
      <c r="DA297" s="199" t="s">
        <v>507</v>
      </c>
      <c r="DB297" s="199">
        <v>0</v>
      </c>
      <c r="DC297" s="199" t="s">
        <v>507</v>
      </c>
      <c r="DD297" s="199" t="s">
        <v>507</v>
      </c>
      <c r="DE297" s="199">
        <v>0</v>
      </c>
      <c r="DF297" s="199">
        <v>0</v>
      </c>
      <c r="DG297" s="199">
        <v>0.19999999999999996</v>
      </c>
      <c r="DH297" s="199">
        <v>-0.16666666666666663</v>
      </c>
      <c r="DI297" s="307">
        <f>(DJ267/DI267)-1</f>
        <v>0.5</v>
      </c>
    </row>
    <row r="298" spans="1:135" x14ac:dyDescent="0.3">
      <c r="A298" s="3" t="s">
        <v>0</v>
      </c>
      <c r="B298" s="199">
        <v>1.6666666666666665</v>
      </c>
      <c r="C298" s="201" t="s">
        <v>507</v>
      </c>
      <c r="D298" s="201" t="s">
        <v>507</v>
      </c>
      <c r="E298" s="199">
        <v>7.1428571428571397E-2</v>
      </c>
      <c r="F298" s="199">
        <v>-0.26666666666666672</v>
      </c>
      <c r="G298" s="199" t="s">
        <v>507</v>
      </c>
      <c r="H298" s="199">
        <v>-6.25E-2</v>
      </c>
      <c r="I298" s="199">
        <v>-6.6666666666666652E-2</v>
      </c>
      <c r="J298" s="399"/>
      <c r="K298" s="199">
        <v>7.1428571428571397E-2</v>
      </c>
      <c r="L298" s="399"/>
      <c r="M298" s="199">
        <v>0</v>
      </c>
      <c r="N298" s="399"/>
      <c r="O298" s="31">
        <v>-3.3333333333333326E-2</v>
      </c>
      <c r="P298" s="31">
        <v>0.13793103448275867</v>
      </c>
      <c r="Q298" s="31">
        <v>-0.15151515151515149</v>
      </c>
      <c r="R298" s="31">
        <v>0.14285714285714279</v>
      </c>
      <c r="S298" s="31">
        <v>-0.25</v>
      </c>
      <c r="T298" s="199">
        <v>0.16666666666666674</v>
      </c>
      <c r="U298" s="396"/>
      <c r="X298" s="310" t="s">
        <v>0</v>
      </c>
      <c r="Y298" s="199">
        <v>-0.25</v>
      </c>
      <c r="Z298" s="201" t="s">
        <v>507</v>
      </c>
      <c r="AA298" s="201" t="s">
        <v>507</v>
      </c>
      <c r="AB298" s="199">
        <v>-7.6923076923076872E-2</v>
      </c>
      <c r="AC298" s="199">
        <v>0.16666666666666674</v>
      </c>
      <c r="AD298" s="199" t="s">
        <v>507</v>
      </c>
      <c r="AE298" s="199">
        <v>1.25</v>
      </c>
      <c r="AF298" s="199">
        <v>-0.55555555555555558</v>
      </c>
      <c r="AG298" s="399"/>
      <c r="AH298" s="199">
        <v>8.3333333333333259E-2</v>
      </c>
      <c r="AI298" s="399"/>
      <c r="AJ298" s="199">
        <v>0.10769230769230775</v>
      </c>
      <c r="AK298" s="399"/>
      <c r="AL298" s="31">
        <v>-9.722222222222221E-2</v>
      </c>
      <c r="AM298" s="31">
        <v>7.6923076923076872E-2</v>
      </c>
      <c r="AN298" s="31">
        <v>-0.1071428571428571</v>
      </c>
      <c r="AO298" s="31">
        <v>-4.0000000000000036E-2</v>
      </c>
      <c r="AP298" s="31">
        <v>0.16666666666666674</v>
      </c>
      <c r="AQ298" s="199">
        <v>1.1428571428571428</v>
      </c>
      <c r="AR298" s="396"/>
      <c r="AU298" s="309" t="s">
        <v>0</v>
      </c>
      <c r="AV298" s="199">
        <v>-0.375</v>
      </c>
      <c r="AW298" s="199" t="s">
        <v>507</v>
      </c>
      <c r="AX298" s="199" t="s">
        <v>507</v>
      </c>
      <c r="AY298" s="199">
        <v>0</v>
      </c>
      <c r="AZ298" s="199">
        <v>0</v>
      </c>
      <c r="BA298" s="199" t="s">
        <v>507</v>
      </c>
      <c r="BB298" s="199">
        <v>0</v>
      </c>
      <c r="BC298" s="199">
        <v>0</v>
      </c>
      <c r="BD298" s="399"/>
      <c r="BE298" s="199">
        <v>0.25</v>
      </c>
      <c r="BF298" s="399"/>
      <c r="BG298" s="199">
        <v>-0.19999999999999996</v>
      </c>
      <c r="BH298" s="399"/>
      <c r="BI298" s="199">
        <v>0.25</v>
      </c>
      <c r="BJ298" s="199">
        <v>0</v>
      </c>
      <c r="BK298" s="199">
        <v>0</v>
      </c>
      <c r="BL298" s="199">
        <v>0</v>
      </c>
      <c r="BM298" s="199">
        <v>-0.15000000000000002</v>
      </c>
      <c r="BN298" s="199">
        <v>-0.52941176470588236</v>
      </c>
      <c r="BO298" s="396"/>
      <c r="BR298" s="309" t="s">
        <v>0</v>
      </c>
      <c r="BS298" s="199">
        <v>0.5</v>
      </c>
      <c r="BT298" s="199" t="s">
        <v>507</v>
      </c>
      <c r="BU298" s="199" t="s">
        <v>507</v>
      </c>
      <c r="BV298" s="199">
        <v>-0.33333333333333337</v>
      </c>
      <c r="BW298" s="199">
        <v>0</v>
      </c>
      <c r="BX298" s="199">
        <v>1</v>
      </c>
      <c r="BY298" s="199">
        <v>0</v>
      </c>
      <c r="BZ298" s="199">
        <v>-0.5</v>
      </c>
      <c r="CA298" s="399"/>
      <c r="CB298" s="199">
        <v>0</v>
      </c>
      <c r="CC298" s="399"/>
      <c r="CD298" s="199">
        <v>1</v>
      </c>
      <c r="CE298" s="399"/>
      <c r="CF298" s="199">
        <v>1.5</v>
      </c>
      <c r="CG298" s="199">
        <v>-0.7</v>
      </c>
      <c r="CH298" s="199">
        <v>1.3333333333333335</v>
      </c>
      <c r="CI298" s="199">
        <v>-0.7142857142857143</v>
      </c>
      <c r="CJ298" s="199">
        <v>0</v>
      </c>
      <c r="CK298" s="199">
        <v>0</v>
      </c>
      <c r="CL298" s="396"/>
      <c r="CO298" s="309" t="s">
        <v>0</v>
      </c>
      <c r="CP298" s="199">
        <v>9.8039215686274606E-2</v>
      </c>
      <c r="CQ298" s="199" t="s">
        <v>507</v>
      </c>
      <c r="CR298" s="199" t="s">
        <v>507</v>
      </c>
      <c r="CS298" s="199">
        <v>0</v>
      </c>
      <c r="CT298" s="199">
        <v>0</v>
      </c>
      <c r="CU298" s="199" t="s">
        <v>507</v>
      </c>
      <c r="CV298" s="199">
        <v>-3.8461538461538436E-2</v>
      </c>
      <c r="CW298" s="199">
        <v>-4.0000000000000036E-2</v>
      </c>
      <c r="CX298" s="199">
        <v>0.25</v>
      </c>
      <c r="CY298" s="199">
        <v>-6.6666666666666652E-2</v>
      </c>
      <c r="CZ298" s="199">
        <v>-7.1428571428571397E-2</v>
      </c>
      <c r="DA298" s="199">
        <v>-7.6923076923076872E-2</v>
      </c>
      <c r="DB298" s="199">
        <v>0</v>
      </c>
      <c r="DC298" s="199">
        <v>4.1666666666666741E-2</v>
      </c>
      <c r="DD298" s="199">
        <v>-0.19999999999999996</v>
      </c>
      <c r="DE298" s="199">
        <v>0.5</v>
      </c>
      <c r="DF298" s="199">
        <v>-0.16666666666666663</v>
      </c>
      <c r="DG298" s="199">
        <v>-4.0000000000000036E-2</v>
      </c>
      <c r="DH298" s="199">
        <v>0</v>
      </c>
      <c r="DI298" s="307"/>
    </row>
    <row r="299" spans="1:135" x14ac:dyDescent="0.3">
      <c r="A299" s="3" t="s">
        <v>79</v>
      </c>
      <c r="B299" s="199" t="s">
        <v>507</v>
      </c>
      <c r="C299" s="201" t="s">
        <v>507</v>
      </c>
      <c r="D299" s="201" t="s">
        <v>507</v>
      </c>
      <c r="E299" s="199">
        <v>-0.11392405063291144</v>
      </c>
      <c r="F299" s="199">
        <v>0</v>
      </c>
      <c r="G299" s="199" t="s">
        <v>507</v>
      </c>
      <c r="H299" s="199" t="s">
        <v>507</v>
      </c>
      <c r="I299" s="199" t="s">
        <v>507</v>
      </c>
      <c r="J299" s="399"/>
      <c r="K299" s="199" t="s">
        <v>507</v>
      </c>
      <c r="L299" s="399"/>
      <c r="M299" s="199">
        <v>4.7619047619047672E-2</v>
      </c>
      <c r="N299" s="399"/>
      <c r="O299" s="31">
        <v>0</v>
      </c>
      <c r="P299" s="31">
        <v>9.0909090909090828E-2</v>
      </c>
      <c r="Q299" s="31">
        <v>0</v>
      </c>
      <c r="R299" s="31">
        <v>0</v>
      </c>
      <c r="S299" s="31">
        <v>-0.41666666666666663</v>
      </c>
      <c r="T299" s="199">
        <v>0</v>
      </c>
      <c r="U299" s="396"/>
      <c r="X299" s="310" t="s">
        <v>79</v>
      </c>
      <c r="Y299" s="199" t="s">
        <v>507</v>
      </c>
      <c r="Z299" s="201" t="s">
        <v>507</v>
      </c>
      <c r="AA299" s="201" t="s">
        <v>507</v>
      </c>
      <c r="AB299" s="199">
        <v>-0.25619834710743805</v>
      </c>
      <c r="AC299" s="199">
        <v>0</v>
      </c>
      <c r="AD299" s="199" t="s">
        <v>507</v>
      </c>
      <c r="AE299" s="199" t="s">
        <v>507</v>
      </c>
      <c r="AF299" s="199" t="s">
        <v>507</v>
      </c>
      <c r="AG299" s="399"/>
      <c r="AH299" s="199" t="s">
        <v>507</v>
      </c>
      <c r="AI299" s="399"/>
      <c r="AJ299" s="199">
        <v>-0.30000000000000004</v>
      </c>
      <c r="AK299" s="399"/>
      <c r="AL299" s="31">
        <v>0</v>
      </c>
      <c r="AM299" s="31">
        <v>1</v>
      </c>
      <c r="AN299" s="31">
        <v>-7.1428571428571397E-2</v>
      </c>
      <c r="AO299" s="31">
        <v>-7.6923076923076872E-2</v>
      </c>
      <c r="AP299" s="31">
        <v>-0.33333333333333337</v>
      </c>
      <c r="AQ299" s="199">
        <v>0.125</v>
      </c>
      <c r="AR299" s="396"/>
      <c r="AU299" s="309" t="s">
        <v>79</v>
      </c>
      <c r="AV299" s="199" t="s">
        <v>507</v>
      </c>
      <c r="AW299" s="199" t="s">
        <v>507</v>
      </c>
      <c r="AX299" s="199" t="s">
        <v>507</v>
      </c>
      <c r="AY299" s="199">
        <v>0</v>
      </c>
      <c r="AZ299" s="199">
        <v>0</v>
      </c>
      <c r="BA299" s="199" t="s">
        <v>507</v>
      </c>
      <c r="BB299" s="199" t="s">
        <v>507</v>
      </c>
      <c r="BC299" s="199" t="s">
        <v>507</v>
      </c>
      <c r="BD299" s="399"/>
      <c r="BE299" s="199" t="s">
        <v>507</v>
      </c>
      <c r="BF299" s="399"/>
      <c r="BG299" s="199">
        <v>0</v>
      </c>
      <c r="BH299" s="399"/>
      <c r="BI299" s="199">
        <v>0</v>
      </c>
      <c r="BJ299" s="199">
        <v>0.5</v>
      </c>
      <c r="BK299" s="199">
        <v>-6.6666666666666652E-2</v>
      </c>
      <c r="BL299" s="199">
        <v>7.1428571428571397E-2</v>
      </c>
      <c r="BM299" s="199">
        <v>-0.33333333333333337</v>
      </c>
      <c r="BN299" s="199">
        <v>0</v>
      </c>
      <c r="BO299" s="396"/>
      <c r="BR299" s="309" t="s">
        <v>79</v>
      </c>
      <c r="BS299" s="199" t="s">
        <v>507</v>
      </c>
      <c r="BT299" s="199" t="s">
        <v>507</v>
      </c>
      <c r="BU299" s="199" t="s">
        <v>507</v>
      </c>
      <c r="BV299" s="199">
        <v>0.33333333333333326</v>
      </c>
      <c r="BW299" s="199">
        <v>0</v>
      </c>
      <c r="BX299" s="199">
        <v>0</v>
      </c>
      <c r="BY299" s="199" t="s">
        <v>507</v>
      </c>
      <c r="BZ299" s="199" t="s">
        <v>507</v>
      </c>
      <c r="CA299" s="399"/>
      <c r="CB299" s="199" t="s">
        <v>507</v>
      </c>
      <c r="CC299" s="399"/>
      <c r="CD299" s="199">
        <v>0</v>
      </c>
      <c r="CE299" s="399"/>
      <c r="CF299" s="199">
        <v>-0.6</v>
      </c>
      <c r="CG299" s="199">
        <v>1.5</v>
      </c>
      <c r="CH299" s="199">
        <v>-0.6</v>
      </c>
      <c r="CI299" s="199">
        <v>1.5</v>
      </c>
      <c r="CJ299" s="199">
        <v>-0.44799999999999995</v>
      </c>
      <c r="CK299" s="199">
        <v>-0.27536231884057971</v>
      </c>
      <c r="CL299" s="396"/>
      <c r="CO299" s="309" t="s">
        <v>79</v>
      </c>
      <c r="CP299" s="199" t="s">
        <v>507</v>
      </c>
      <c r="CQ299" s="199" t="s">
        <v>507</v>
      </c>
      <c r="CR299" s="199" t="s">
        <v>507</v>
      </c>
      <c r="CS299" s="199">
        <v>6.8181818181818121E-2</v>
      </c>
      <c r="CT299" s="199">
        <v>-0.14893617021276595</v>
      </c>
      <c r="CU299" s="199" t="s">
        <v>507</v>
      </c>
      <c r="CV299" s="199" t="s">
        <v>507</v>
      </c>
      <c r="CW299" s="199" t="s">
        <v>507</v>
      </c>
      <c r="CX299" s="199" t="s">
        <v>507</v>
      </c>
      <c r="CY299" s="199" t="s">
        <v>507</v>
      </c>
      <c r="CZ299" s="199">
        <v>0</v>
      </c>
      <c r="DA299" s="199">
        <v>0</v>
      </c>
      <c r="DB299" s="199">
        <v>0</v>
      </c>
      <c r="DC299" s="199">
        <v>0</v>
      </c>
      <c r="DD299" s="199">
        <v>0</v>
      </c>
      <c r="DE299" s="199">
        <v>0</v>
      </c>
      <c r="DF299" s="199">
        <v>0</v>
      </c>
      <c r="DG299" s="199">
        <v>0</v>
      </c>
      <c r="DH299" s="199">
        <v>0.10000000000000009</v>
      </c>
      <c r="DI299" s="307"/>
    </row>
    <row r="300" spans="1:135" x14ac:dyDescent="0.3">
      <c r="A300" s="3" t="s">
        <v>818</v>
      </c>
      <c r="B300" s="199"/>
      <c r="C300" s="201"/>
      <c r="D300" s="201"/>
      <c r="E300" s="199"/>
      <c r="F300" s="199"/>
      <c r="G300" s="199"/>
      <c r="H300" s="199"/>
      <c r="I300" s="199"/>
      <c r="J300" s="399"/>
      <c r="K300" s="199"/>
      <c r="L300" s="399"/>
      <c r="M300" s="199"/>
      <c r="N300" s="399"/>
      <c r="O300" s="31" t="s">
        <v>507</v>
      </c>
      <c r="P300" s="31" t="s">
        <v>507</v>
      </c>
      <c r="Q300" s="31" t="s">
        <v>507</v>
      </c>
      <c r="R300" s="31" t="s">
        <v>507</v>
      </c>
      <c r="S300" s="31" t="s">
        <v>507</v>
      </c>
      <c r="T300" s="199" t="s">
        <v>507</v>
      </c>
      <c r="U300" s="396"/>
      <c r="X300" s="310" t="s">
        <v>818</v>
      </c>
      <c r="Y300" s="199"/>
      <c r="Z300" s="201"/>
      <c r="AA300" s="201"/>
      <c r="AB300" s="199"/>
      <c r="AC300" s="199"/>
      <c r="AD300" s="199"/>
      <c r="AE300" s="199"/>
      <c r="AF300" s="199"/>
      <c r="AG300" s="399"/>
      <c r="AH300" s="199"/>
      <c r="AI300" s="399"/>
      <c r="AJ300" s="199"/>
      <c r="AK300" s="399"/>
      <c r="AL300" s="31" t="s">
        <v>507</v>
      </c>
      <c r="AM300" s="31" t="s">
        <v>507</v>
      </c>
      <c r="AN300" s="31" t="s">
        <v>507</v>
      </c>
      <c r="AO300" s="31" t="s">
        <v>507</v>
      </c>
      <c r="AP300" s="31" t="s">
        <v>507</v>
      </c>
      <c r="AQ300" s="199" t="s">
        <v>507</v>
      </c>
      <c r="AR300" s="396"/>
      <c r="AU300" s="309" t="s">
        <v>818</v>
      </c>
      <c r="AV300" s="199"/>
      <c r="AW300" s="199"/>
      <c r="AX300" s="199"/>
      <c r="AY300" s="199"/>
      <c r="AZ300" s="199"/>
      <c r="BA300" s="199"/>
      <c r="BB300" s="199"/>
      <c r="BC300" s="199"/>
      <c r="BD300" s="399"/>
      <c r="BE300" s="199"/>
      <c r="BF300" s="399"/>
      <c r="BG300" s="199"/>
      <c r="BH300" s="399"/>
      <c r="BI300" s="199" t="s">
        <v>507</v>
      </c>
      <c r="BJ300" s="199" t="s">
        <v>507</v>
      </c>
      <c r="BK300" s="199" t="s">
        <v>507</v>
      </c>
      <c r="BL300" s="199" t="s">
        <v>507</v>
      </c>
      <c r="BM300" s="199" t="s">
        <v>507</v>
      </c>
      <c r="BN300" s="199" t="s">
        <v>507</v>
      </c>
      <c r="BO300" s="396"/>
      <c r="BR300" s="309" t="s">
        <v>818</v>
      </c>
      <c r="BS300" s="199"/>
      <c r="BT300" s="199"/>
      <c r="BU300" s="199"/>
      <c r="BV300" s="199"/>
      <c r="BW300" s="199"/>
      <c r="BX300" s="199"/>
      <c r="BY300" s="199"/>
      <c r="BZ300" s="199"/>
      <c r="CA300" s="399"/>
      <c r="CB300" s="199"/>
      <c r="CC300" s="399"/>
      <c r="CD300" s="199"/>
      <c r="CE300" s="399"/>
      <c r="CF300" s="199" t="s">
        <v>507</v>
      </c>
      <c r="CG300" s="199" t="s">
        <v>507</v>
      </c>
      <c r="CH300" s="199" t="s">
        <v>507</v>
      </c>
      <c r="CI300" s="199" t="s">
        <v>507</v>
      </c>
      <c r="CJ300" s="199" t="s">
        <v>507</v>
      </c>
      <c r="CK300" s="199" t="s">
        <v>507</v>
      </c>
      <c r="CL300" s="396"/>
      <c r="CO300" s="309" t="s">
        <v>818</v>
      </c>
      <c r="CP300" s="199"/>
      <c r="CQ300" s="199"/>
      <c r="CR300" s="199"/>
      <c r="CS300" s="199"/>
      <c r="CT300" s="199"/>
      <c r="CU300" s="199"/>
      <c r="CV300" s="199"/>
      <c r="CW300" s="199"/>
      <c r="CX300" s="199"/>
      <c r="CY300" s="199"/>
      <c r="CZ300" s="199"/>
      <c r="DA300" s="199"/>
      <c r="DB300" s="199"/>
      <c r="DC300" s="199" t="s">
        <v>507</v>
      </c>
      <c r="DD300" s="199" t="s">
        <v>507</v>
      </c>
      <c r="DE300" s="199" t="s">
        <v>507</v>
      </c>
      <c r="DF300" s="199" t="s">
        <v>507</v>
      </c>
      <c r="DG300" s="199" t="s">
        <v>507</v>
      </c>
      <c r="DH300" s="199" t="s">
        <v>507</v>
      </c>
      <c r="DI300" s="307"/>
    </row>
    <row r="301" spans="1:135" x14ac:dyDescent="0.3">
      <c r="A301" s="3" t="s">
        <v>164</v>
      </c>
      <c r="B301" s="199"/>
      <c r="C301" s="201"/>
      <c r="D301" s="201"/>
      <c r="E301" s="199"/>
      <c r="F301" s="199"/>
      <c r="G301" s="199"/>
      <c r="H301" s="199"/>
      <c r="I301" s="199"/>
      <c r="J301" s="399"/>
      <c r="K301" s="199"/>
      <c r="L301" s="399"/>
      <c r="M301" s="199" t="s">
        <v>507</v>
      </c>
      <c r="N301" s="399"/>
      <c r="O301" s="31" t="s">
        <v>507</v>
      </c>
      <c r="P301" s="31" t="s">
        <v>507</v>
      </c>
      <c r="Q301" s="31" t="s">
        <v>507</v>
      </c>
      <c r="R301" s="31" t="s">
        <v>507</v>
      </c>
      <c r="S301" s="31">
        <v>0</v>
      </c>
      <c r="T301" s="199">
        <v>0</v>
      </c>
      <c r="U301" s="396"/>
      <c r="X301" s="310" t="s">
        <v>164</v>
      </c>
      <c r="Y301" s="199"/>
      <c r="Z301" s="201"/>
      <c r="AA301" s="201"/>
      <c r="AB301" s="199"/>
      <c r="AC301" s="199"/>
      <c r="AD301" s="199"/>
      <c r="AE301" s="199"/>
      <c r="AF301" s="199"/>
      <c r="AG301" s="399"/>
      <c r="AH301" s="199"/>
      <c r="AI301" s="399"/>
      <c r="AJ301" s="199" t="s">
        <v>507</v>
      </c>
      <c r="AK301" s="399"/>
      <c r="AL301" s="31" t="s">
        <v>507</v>
      </c>
      <c r="AM301" s="31" t="s">
        <v>507</v>
      </c>
      <c r="AN301" s="31" t="s">
        <v>507</v>
      </c>
      <c r="AO301" s="31" t="s">
        <v>507</v>
      </c>
      <c r="AP301" s="31">
        <v>0</v>
      </c>
      <c r="AQ301" s="199">
        <v>0</v>
      </c>
      <c r="AR301" s="396"/>
      <c r="AU301" s="310" t="s">
        <v>164</v>
      </c>
      <c r="AV301" s="199"/>
      <c r="AW301" s="199"/>
      <c r="AX301" s="199"/>
      <c r="AY301" s="199"/>
      <c r="AZ301" s="199"/>
      <c r="BA301" s="199"/>
      <c r="BB301" s="199"/>
      <c r="BC301" s="199"/>
      <c r="BD301" s="399"/>
      <c r="BE301" s="199"/>
      <c r="BF301" s="399"/>
      <c r="BG301" s="199" t="s">
        <v>507</v>
      </c>
      <c r="BH301" s="399"/>
      <c r="BI301" s="199" t="s">
        <v>507</v>
      </c>
      <c r="BJ301" s="199" t="s">
        <v>507</v>
      </c>
      <c r="BK301" s="199" t="s">
        <v>507</v>
      </c>
      <c r="BL301" s="199" t="s">
        <v>507</v>
      </c>
      <c r="BM301" s="199">
        <v>0</v>
      </c>
      <c r="BN301" s="199">
        <v>0</v>
      </c>
      <c r="BO301" s="396"/>
      <c r="BR301" s="310" t="s">
        <v>164</v>
      </c>
      <c r="BS301" s="199"/>
      <c r="BT301" s="199"/>
      <c r="BU301" s="199"/>
      <c r="BV301" s="199"/>
      <c r="BW301" s="199"/>
      <c r="BX301" s="199"/>
      <c r="BY301" s="199"/>
      <c r="BZ301" s="199"/>
      <c r="CA301" s="399"/>
      <c r="CB301" s="199"/>
      <c r="CC301" s="399"/>
      <c r="CD301" s="199" t="s">
        <v>507</v>
      </c>
      <c r="CE301" s="399"/>
      <c r="CF301" s="199" t="s">
        <v>507</v>
      </c>
      <c r="CG301" s="199" t="s">
        <v>507</v>
      </c>
      <c r="CH301" s="199" t="s">
        <v>507</v>
      </c>
      <c r="CI301" s="199" t="s">
        <v>507</v>
      </c>
      <c r="CJ301" s="199">
        <v>0</v>
      </c>
      <c r="CK301" s="199">
        <v>0</v>
      </c>
      <c r="CL301" s="396"/>
      <c r="CO301" s="310" t="s">
        <v>164</v>
      </c>
      <c r="CP301" s="199"/>
      <c r="CQ301" s="199"/>
      <c r="CR301" s="199"/>
      <c r="CS301" s="199"/>
      <c r="CT301" s="199"/>
      <c r="CU301" s="199"/>
      <c r="CV301" s="199"/>
      <c r="CW301" s="199"/>
      <c r="CX301" s="199"/>
      <c r="CY301" s="199"/>
      <c r="CZ301" s="199"/>
      <c r="DA301" s="199" t="s">
        <v>507</v>
      </c>
      <c r="DB301" s="199" t="s">
        <v>507</v>
      </c>
      <c r="DC301" s="199" t="s">
        <v>507</v>
      </c>
      <c r="DD301" s="199" t="s">
        <v>507</v>
      </c>
      <c r="DE301" s="199" t="s">
        <v>507</v>
      </c>
      <c r="DF301" s="199" t="s">
        <v>507</v>
      </c>
      <c r="DG301" s="199">
        <v>-0.38</v>
      </c>
      <c r="DH301" s="199">
        <v>3.2258064516129004E-2</v>
      </c>
      <c r="DI301" s="307"/>
    </row>
    <row r="302" spans="1:135" x14ac:dyDescent="0.3">
      <c r="A302" s="3" t="s">
        <v>153</v>
      </c>
      <c r="B302" s="199"/>
      <c r="C302" s="201"/>
      <c r="D302" s="201"/>
      <c r="E302" s="199"/>
      <c r="F302" s="199"/>
      <c r="G302" s="199"/>
      <c r="H302" s="199"/>
      <c r="I302" s="199"/>
      <c r="J302" s="399"/>
      <c r="K302" s="199" t="s">
        <v>507</v>
      </c>
      <c r="L302" s="399"/>
      <c r="M302" s="199">
        <v>4.3478260869565188E-2</v>
      </c>
      <c r="N302" s="399"/>
      <c r="O302" s="31">
        <v>-0.19999999999999996</v>
      </c>
      <c r="P302" s="31">
        <v>-2.083333333333337E-2</v>
      </c>
      <c r="Q302" s="31" t="s">
        <v>507</v>
      </c>
      <c r="R302" s="31" t="s">
        <v>507</v>
      </c>
      <c r="S302" s="31" t="s">
        <v>507</v>
      </c>
      <c r="T302" s="199">
        <v>8.5714285714285632E-2</v>
      </c>
      <c r="U302" s="396"/>
      <c r="X302" s="310" t="s">
        <v>153</v>
      </c>
      <c r="Y302" s="199"/>
      <c r="Z302" s="201"/>
      <c r="AA302" s="201"/>
      <c r="AB302" s="199"/>
      <c r="AC302" s="199"/>
      <c r="AD302" s="199"/>
      <c r="AE302" s="199"/>
      <c r="AF302" s="199"/>
      <c r="AG302" s="399"/>
      <c r="AH302" s="199" t="s">
        <v>507</v>
      </c>
      <c r="AI302" s="399"/>
      <c r="AJ302" s="199">
        <v>0</v>
      </c>
      <c r="AK302" s="399"/>
      <c r="AL302" s="31">
        <v>0</v>
      </c>
      <c r="AM302" s="31">
        <v>0.16666666666666674</v>
      </c>
      <c r="AN302" s="31" t="s">
        <v>507</v>
      </c>
      <c r="AO302" s="31" t="s">
        <v>507</v>
      </c>
      <c r="AP302" s="31" t="s">
        <v>507</v>
      </c>
      <c r="AQ302" s="199">
        <v>0</v>
      </c>
      <c r="AR302" s="396"/>
      <c r="AU302" s="310" t="s">
        <v>153</v>
      </c>
      <c r="AV302" s="199"/>
      <c r="AW302" s="199"/>
      <c r="AX302" s="199"/>
      <c r="AY302" s="199"/>
      <c r="AZ302" s="199"/>
      <c r="BA302" s="199"/>
      <c r="BB302" s="199"/>
      <c r="BC302" s="199"/>
      <c r="BD302" s="399"/>
      <c r="BE302" s="199" t="s">
        <v>507</v>
      </c>
      <c r="BF302" s="399"/>
      <c r="BG302" s="199">
        <v>0.375</v>
      </c>
      <c r="BH302" s="399"/>
      <c r="BI302" s="199">
        <v>-0.27272727272727271</v>
      </c>
      <c r="BJ302" s="199">
        <v>0</v>
      </c>
      <c r="BK302" s="199" t="s">
        <v>507</v>
      </c>
      <c r="BL302" s="199" t="s">
        <v>507</v>
      </c>
      <c r="BM302" s="199" t="s">
        <v>507</v>
      </c>
      <c r="BN302" s="199">
        <v>0</v>
      </c>
      <c r="BO302" s="396"/>
      <c r="BR302" s="310" t="s">
        <v>153</v>
      </c>
      <c r="BS302" s="199"/>
      <c r="BT302" s="199"/>
      <c r="BU302" s="199"/>
      <c r="BV302" s="199"/>
      <c r="BW302" s="199"/>
      <c r="BX302" s="199"/>
      <c r="BY302" s="199"/>
      <c r="BZ302" s="199"/>
      <c r="CA302" s="399"/>
      <c r="CB302" s="199" t="s">
        <v>507</v>
      </c>
      <c r="CC302" s="399"/>
      <c r="CD302" s="199">
        <v>0.75</v>
      </c>
      <c r="CE302" s="399"/>
      <c r="CF302" s="199">
        <v>-0.7142857142857143</v>
      </c>
      <c r="CG302" s="199">
        <v>0</v>
      </c>
      <c r="CH302" s="199" t="s">
        <v>507</v>
      </c>
      <c r="CI302" s="199" t="s">
        <v>507</v>
      </c>
      <c r="CJ302" s="199" t="s">
        <v>507</v>
      </c>
      <c r="CK302" s="199">
        <v>0</v>
      </c>
      <c r="CL302" s="396"/>
      <c r="CO302" s="310" t="s">
        <v>153</v>
      </c>
      <c r="CP302" s="199"/>
      <c r="CQ302" s="199"/>
      <c r="CR302" s="199"/>
      <c r="CS302" s="199"/>
      <c r="CT302" s="199"/>
      <c r="CU302" s="199"/>
      <c r="CV302" s="199"/>
      <c r="CW302" s="199"/>
      <c r="CX302" s="199"/>
      <c r="CY302" s="199" t="s">
        <v>507</v>
      </c>
      <c r="CZ302" s="199" t="s">
        <v>507</v>
      </c>
      <c r="DA302" s="199" t="s">
        <v>507</v>
      </c>
      <c r="DB302" s="199" t="s">
        <v>507</v>
      </c>
      <c r="DC302" s="199" t="s">
        <v>507</v>
      </c>
      <c r="DD302" s="199">
        <v>0.1560693641618498</v>
      </c>
      <c r="DE302" s="199" t="s">
        <v>507</v>
      </c>
      <c r="DF302" s="199" t="s">
        <v>507</v>
      </c>
      <c r="DG302" s="199" t="s">
        <v>507</v>
      </c>
      <c r="DH302" s="199">
        <v>0.10000000000000009</v>
      </c>
      <c r="DI302" s="307"/>
    </row>
    <row r="303" spans="1:135" x14ac:dyDescent="0.3">
      <c r="A303" s="3" t="s">
        <v>201</v>
      </c>
      <c r="B303" s="199"/>
      <c r="C303" s="201"/>
      <c r="D303" s="201"/>
      <c r="E303" s="199"/>
      <c r="F303" s="199"/>
      <c r="G303" s="199"/>
      <c r="H303" s="199"/>
      <c r="I303" s="199"/>
      <c r="J303" s="399"/>
      <c r="K303" s="199"/>
      <c r="L303" s="399"/>
      <c r="M303" s="199"/>
      <c r="N303" s="399"/>
      <c r="O303" s="31"/>
      <c r="P303" s="31"/>
      <c r="Q303" s="31"/>
      <c r="R303" s="31"/>
      <c r="S303" s="31"/>
      <c r="T303" s="199" t="s">
        <v>507</v>
      </c>
      <c r="U303" s="396"/>
      <c r="X303" s="310" t="s">
        <v>201</v>
      </c>
      <c r="Y303" s="199"/>
      <c r="Z303" s="201"/>
      <c r="AA303" s="201"/>
      <c r="AB303" s="199"/>
      <c r="AC303" s="199"/>
      <c r="AD303" s="199"/>
      <c r="AE303" s="199"/>
      <c r="AF303" s="199"/>
      <c r="AG303" s="399"/>
      <c r="AH303" s="199"/>
      <c r="AI303" s="399"/>
      <c r="AJ303" s="199"/>
      <c r="AK303" s="399"/>
      <c r="AL303" s="31"/>
      <c r="AM303" s="31"/>
      <c r="AN303" s="31"/>
      <c r="AO303" s="31"/>
      <c r="AP303" s="31"/>
      <c r="AQ303" s="199" t="s">
        <v>507</v>
      </c>
      <c r="AR303" s="396"/>
      <c r="AU303" s="310" t="s">
        <v>201</v>
      </c>
      <c r="AV303" s="199"/>
      <c r="AW303" s="199"/>
      <c r="AX303" s="199"/>
      <c r="AY303" s="199"/>
      <c r="AZ303" s="199"/>
      <c r="BA303" s="199"/>
      <c r="BB303" s="199"/>
      <c r="BC303" s="199"/>
      <c r="BD303" s="399"/>
      <c r="BE303" s="199"/>
      <c r="BF303" s="399"/>
      <c r="BG303" s="199"/>
      <c r="BH303" s="399"/>
      <c r="BI303" s="199"/>
      <c r="BJ303" s="199"/>
      <c r="BK303" s="199"/>
      <c r="BL303" s="199"/>
      <c r="BM303" s="199"/>
      <c r="BN303" s="199" t="s">
        <v>507</v>
      </c>
      <c r="BO303" s="396"/>
      <c r="BR303" s="310" t="s">
        <v>201</v>
      </c>
      <c r="BS303" s="199"/>
      <c r="BT303" s="199"/>
      <c r="BU303" s="199"/>
      <c r="BV303" s="199"/>
      <c r="BW303" s="199"/>
      <c r="BX303" s="199"/>
      <c r="BY303" s="199"/>
      <c r="BZ303" s="199"/>
      <c r="CA303" s="399"/>
      <c r="CB303" s="199"/>
      <c r="CC303" s="399"/>
      <c r="CD303" s="199"/>
      <c r="CE303" s="399"/>
      <c r="CF303" s="199"/>
      <c r="CG303" s="199"/>
      <c r="CH303" s="199"/>
      <c r="CI303" s="199"/>
      <c r="CJ303" s="199"/>
      <c r="CK303" s="199" t="s">
        <v>507</v>
      </c>
      <c r="CL303" s="396"/>
      <c r="CO303" s="310" t="s">
        <v>201</v>
      </c>
      <c r="CP303" s="199"/>
      <c r="CQ303" s="199"/>
      <c r="CR303" s="199"/>
      <c r="CS303" s="199"/>
      <c r="CT303" s="199"/>
      <c r="CU303" s="199"/>
      <c r="CV303" s="199"/>
      <c r="CW303" s="199"/>
      <c r="CX303" s="199"/>
      <c r="CY303" s="199"/>
      <c r="CZ303" s="199"/>
      <c r="DA303" s="199"/>
      <c r="DB303" s="199"/>
      <c r="DC303" s="199"/>
      <c r="DD303" s="199"/>
      <c r="DE303" s="199"/>
      <c r="DF303" s="199"/>
      <c r="DG303" s="199"/>
      <c r="DH303" s="199" t="s">
        <v>507</v>
      </c>
      <c r="DI303" s="307"/>
    </row>
    <row r="304" spans="1:135" x14ac:dyDescent="0.3">
      <c r="A304" s="1" t="s">
        <v>80</v>
      </c>
      <c r="B304" s="199">
        <v>-0.36842105263157898</v>
      </c>
      <c r="C304" s="199">
        <v>0.41666666666666674</v>
      </c>
      <c r="D304" s="199">
        <v>0.17647058823529416</v>
      </c>
      <c r="E304" s="199">
        <v>-0.19999999999999996</v>
      </c>
      <c r="F304" s="199">
        <v>0.375</v>
      </c>
      <c r="G304" s="199" t="s">
        <v>507</v>
      </c>
      <c r="H304" s="199" t="s">
        <v>507</v>
      </c>
      <c r="I304" s="199" t="s">
        <v>507</v>
      </c>
      <c r="J304" s="399"/>
      <c r="K304" s="199">
        <v>0.83333333333333326</v>
      </c>
      <c r="L304" s="399"/>
      <c r="M304" s="199" t="s">
        <v>507</v>
      </c>
      <c r="N304" s="399"/>
      <c r="O304" s="31" t="s">
        <v>507</v>
      </c>
      <c r="P304" s="31" t="s">
        <v>507</v>
      </c>
      <c r="Q304" s="31">
        <v>-2.4390243902439046E-2</v>
      </c>
      <c r="R304" s="31">
        <v>0.19999999999999996</v>
      </c>
      <c r="S304" s="31">
        <v>8.3333333333333259E-2</v>
      </c>
      <c r="T304" s="199">
        <v>7.6923076923076872E-2</v>
      </c>
      <c r="U304" s="396"/>
      <c r="X304" s="309" t="s">
        <v>80</v>
      </c>
      <c r="Y304" s="199">
        <v>-7.6923076923076872E-2</v>
      </c>
      <c r="Z304" s="199">
        <v>-8.333333333333337E-2</v>
      </c>
      <c r="AA304" s="199">
        <v>0.10000000000000009</v>
      </c>
      <c r="AB304" s="199">
        <v>-9.0909090909090939E-2</v>
      </c>
      <c r="AC304" s="199">
        <v>0</v>
      </c>
      <c r="AD304" s="199" t="s">
        <v>507</v>
      </c>
      <c r="AE304" s="199" t="s">
        <v>507</v>
      </c>
      <c r="AF304" s="199" t="s">
        <v>507</v>
      </c>
      <c r="AG304" s="399"/>
      <c r="AH304" s="199">
        <v>0.66666666666666674</v>
      </c>
      <c r="AI304" s="399"/>
      <c r="AJ304" s="199" t="s">
        <v>507</v>
      </c>
      <c r="AK304" s="399"/>
      <c r="AL304" s="31" t="s">
        <v>507</v>
      </c>
      <c r="AM304" s="31" t="s">
        <v>507</v>
      </c>
      <c r="AN304" s="31">
        <v>0</v>
      </c>
      <c r="AO304" s="31">
        <v>1.1428571428571428</v>
      </c>
      <c r="AP304" s="31">
        <v>-6.6666666666666652E-2</v>
      </c>
      <c r="AQ304" s="199">
        <v>0</v>
      </c>
      <c r="AR304" s="396"/>
      <c r="AU304" s="309" t="s">
        <v>80</v>
      </c>
      <c r="AV304" s="199">
        <v>0</v>
      </c>
      <c r="AW304" s="199">
        <v>-5.0000000000000044E-2</v>
      </c>
      <c r="AX304" s="199">
        <v>5.2631578947368363E-2</v>
      </c>
      <c r="AY304" s="199">
        <v>0</v>
      </c>
      <c r="AZ304" s="199">
        <v>0</v>
      </c>
      <c r="BA304" s="199" t="s">
        <v>507</v>
      </c>
      <c r="BB304" s="199" t="s">
        <v>507</v>
      </c>
      <c r="BC304" s="199" t="s">
        <v>507</v>
      </c>
      <c r="BD304" s="399"/>
      <c r="BE304" s="199">
        <v>0.5</v>
      </c>
      <c r="BF304" s="399"/>
      <c r="BG304" s="199" t="s">
        <v>507</v>
      </c>
      <c r="BH304" s="399"/>
      <c r="BI304" s="199" t="s">
        <v>507</v>
      </c>
      <c r="BJ304" s="199" t="s">
        <v>507</v>
      </c>
      <c r="BK304" s="199">
        <v>0</v>
      </c>
      <c r="BL304" s="199">
        <v>0</v>
      </c>
      <c r="BM304" s="199">
        <v>0</v>
      </c>
      <c r="BN304" s="199">
        <v>0</v>
      </c>
      <c r="BO304" s="396"/>
      <c r="BR304" s="309" t="s">
        <v>80</v>
      </c>
      <c r="BS304" s="199">
        <v>-0.66666666666666674</v>
      </c>
      <c r="BT304" s="199">
        <v>0</v>
      </c>
      <c r="BU304" s="199">
        <v>0</v>
      </c>
      <c r="BV304" s="199">
        <v>1</v>
      </c>
      <c r="BW304" s="199">
        <v>0</v>
      </c>
      <c r="BX304" s="199" t="s">
        <v>507</v>
      </c>
      <c r="BY304" s="199" t="s">
        <v>507</v>
      </c>
      <c r="BZ304" s="199" t="s">
        <v>507</v>
      </c>
      <c r="CA304" s="399"/>
      <c r="CB304" s="199">
        <v>1</v>
      </c>
      <c r="CC304" s="399"/>
      <c r="CD304" s="199" t="s">
        <v>507</v>
      </c>
      <c r="CE304" s="399"/>
      <c r="CF304" s="199" t="s">
        <v>507</v>
      </c>
      <c r="CG304" s="199" t="s">
        <v>507</v>
      </c>
      <c r="CH304" s="199">
        <v>0</v>
      </c>
      <c r="CI304" s="199">
        <v>0</v>
      </c>
      <c r="CJ304" s="199">
        <v>0</v>
      </c>
      <c r="CK304" s="199">
        <v>0</v>
      </c>
      <c r="CL304" s="396"/>
      <c r="CO304" s="309" t="s">
        <v>80</v>
      </c>
      <c r="CP304" s="199">
        <v>6.25E-2</v>
      </c>
      <c r="CQ304" s="199">
        <v>-5.8823529411764719E-2</v>
      </c>
      <c r="CR304" s="199">
        <v>0.375</v>
      </c>
      <c r="CS304" s="199">
        <v>-0.27272727272727271</v>
      </c>
      <c r="CT304" s="199">
        <v>6.25E-2</v>
      </c>
      <c r="CU304" s="199" t="s">
        <v>507</v>
      </c>
      <c r="CV304" s="199" t="s">
        <v>507</v>
      </c>
      <c r="CW304" s="199" t="s">
        <v>507</v>
      </c>
      <c r="CX304" s="199">
        <v>0.125</v>
      </c>
      <c r="CY304" s="199">
        <v>0.11111111111111116</v>
      </c>
      <c r="CZ304" s="199">
        <v>-0.19999999999999996</v>
      </c>
      <c r="DA304" s="199" t="s">
        <v>507</v>
      </c>
      <c r="DB304" s="199" t="s">
        <v>507</v>
      </c>
      <c r="DC304" s="199" t="s">
        <v>507</v>
      </c>
      <c r="DD304" s="199" t="s">
        <v>507</v>
      </c>
      <c r="DE304" s="199">
        <v>3.2258064516129004E-2</v>
      </c>
      <c r="DF304" s="199">
        <v>0</v>
      </c>
      <c r="DG304" s="199">
        <v>-0.125</v>
      </c>
      <c r="DH304" s="199">
        <v>0.4285714285714286</v>
      </c>
      <c r="DI304" s="307">
        <f>(DJ274/DI274)-1</f>
        <v>-0.19999999999999996</v>
      </c>
    </row>
    <row r="305" spans="1:113" x14ac:dyDescent="0.3">
      <c r="A305" s="1" t="s">
        <v>71</v>
      </c>
      <c r="B305" s="199">
        <v>0</v>
      </c>
      <c r="C305" s="199">
        <v>0</v>
      </c>
      <c r="D305" s="199">
        <v>0</v>
      </c>
      <c r="E305" s="199">
        <v>0</v>
      </c>
      <c r="F305" s="199" t="s">
        <v>507</v>
      </c>
      <c r="G305" s="199" t="s">
        <v>507</v>
      </c>
      <c r="H305" s="199">
        <v>-0.25</v>
      </c>
      <c r="I305" s="199" t="s">
        <v>507</v>
      </c>
      <c r="J305" s="399"/>
      <c r="K305" s="199" t="s">
        <v>507</v>
      </c>
      <c r="L305" s="399"/>
      <c r="M305" s="199">
        <v>0</v>
      </c>
      <c r="N305" s="399"/>
      <c r="O305" s="31">
        <v>-0.11111111111111116</v>
      </c>
      <c r="P305" s="31">
        <v>0.125</v>
      </c>
      <c r="Q305" s="31" t="s">
        <v>507</v>
      </c>
      <c r="R305" s="31" t="s">
        <v>507</v>
      </c>
      <c r="S305" s="31" t="s">
        <v>507</v>
      </c>
      <c r="T305" s="199" t="s">
        <v>507</v>
      </c>
      <c r="U305" s="396"/>
      <c r="X305" s="309" t="s">
        <v>71</v>
      </c>
      <c r="Y305" s="199">
        <v>0.5</v>
      </c>
      <c r="Z305" s="199">
        <v>0.12000000000000011</v>
      </c>
      <c r="AA305" s="199">
        <v>7.1428571428571397E-2</v>
      </c>
      <c r="AB305" s="199">
        <v>0</v>
      </c>
      <c r="AC305" s="199" t="s">
        <v>507</v>
      </c>
      <c r="AD305" s="199" t="s">
        <v>507</v>
      </c>
      <c r="AE305" s="199">
        <v>1</v>
      </c>
      <c r="AF305" s="199" t="s">
        <v>507</v>
      </c>
      <c r="AG305" s="399"/>
      <c r="AH305" s="199" t="s">
        <v>507</v>
      </c>
      <c r="AI305" s="399"/>
      <c r="AJ305" s="199">
        <v>-0.11111111111111116</v>
      </c>
      <c r="AK305" s="399"/>
      <c r="AL305" s="31">
        <v>0</v>
      </c>
      <c r="AM305" s="31">
        <v>0</v>
      </c>
      <c r="AN305" s="31" t="s">
        <v>507</v>
      </c>
      <c r="AO305" s="31" t="s">
        <v>507</v>
      </c>
      <c r="AP305" s="31" t="s">
        <v>507</v>
      </c>
      <c r="AQ305" s="199" t="s">
        <v>507</v>
      </c>
      <c r="AR305" s="396"/>
      <c r="AU305" s="309" t="s">
        <v>71</v>
      </c>
      <c r="AV305" s="199">
        <v>0</v>
      </c>
      <c r="AW305" s="199">
        <v>0</v>
      </c>
      <c r="AX305" s="199">
        <v>0</v>
      </c>
      <c r="AY305" s="199">
        <v>0</v>
      </c>
      <c r="AZ305" s="199" t="s">
        <v>507</v>
      </c>
      <c r="BA305" s="199" t="s">
        <v>507</v>
      </c>
      <c r="BB305" s="199">
        <v>0</v>
      </c>
      <c r="BC305" s="199" t="s">
        <v>507</v>
      </c>
      <c r="BD305" s="399"/>
      <c r="BE305" s="199" t="s">
        <v>507</v>
      </c>
      <c r="BF305" s="399"/>
      <c r="BG305" s="199">
        <v>0</v>
      </c>
      <c r="BH305" s="399"/>
      <c r="BI305" s="199">
        <v>0</v>
      </c>
      <c r="BJ305" s="199">
        <v>0</v>
      </c>
      <c r="BK305" s="199" t="s">
        <v>507</v>
      </c>
      <c r="BL305" s="199" t="s">
        <v>507</v>
      </c>
      <c r="BM305" s="199" t="s">
        <v>507</v>
      </c>
      <c r="BN305" s="199" t="s">
        <v>507</v>
      </c>
      <c r="BO305" s="396"/>
      <c r="BR305" s="309" t="s">
        <v>71</v>
      </c>
      <c r="BS305" s="199">
        <v>0</v>
      </c>
      <c r="BT305" s="199">
        <v>0</v>
      </c>
      <c r="BU305" s="199">
        <v>0</v>
      </c>
      <c r="BV305" s="199">
        <v>0</v>
      </c>
      <c r="BW305" s="199" t="s">
        <v>507</v>
      </c>
      <c r="BX305" s="199" t="s">
        <v>507</v>
      </c>
      <c r="BY305" s="199">
        <v>0</v>
      </c>
      <c r="BZ305" s="199" t="s">
        <v>507</v>
      </c>
      <c r="CA305" s="399"/>
      <c r="CB305" s="199" t="s">
        <v>507</v>
      </c>
      <c r="CC305" s="399"/>
      <c r="CD305" s="199">
        <v>0</v>
      </c>
      <c r="CE305" s="399"/>
      <c r="CF305" s="199">
        <v>0</v>
      </c>
      <c r="CG305" s="199">
        <v>0</v>
      </c>
      <c r="CH305" s="199" t="s">
        <v>507</v>
      </c>
      <c r="CI305" s="199" t="s">
        <v>507</v>
      </c>
      <c r="CJ305" s="199" t="s">
        <v>507</v>
      </c>
      <c r="CK305" s="199" t="s">
        <v>507</v>
      </c>
      <c r="CL305" s="396"/>
      <c r="CO305" s="309" t="s">
        <v>71</v>
      </c>
      <c r="CP305" s="199">
        <v>-0.25</v>
      </c>
      <c r="CQ305" s="199">
        <v>0</v>
      </c>
      <c r="CR305" s="199">
        <v>0</v>
      </c>
      <c r="CS305" s="199">
        <v>0.60000000000000009</v>
      </c>
      <c r="CT305" s="199" t="s">
        <v>507</v>
      </c>
      <c r="CU305" s="199" t="s">
        <v>507</v>
      </c>
      <c r="CV305" s="199">
        <v>0</v>
      </c>
      <c r="CW305" s="199" t="s">
        <v>507</v>
      </c>
      <c r="CX305" s="199" t="s">
        <v>507</v>
      </c>
      <c r="CY305" s="199">
        <v>0</v>
      </c>
      <c r="CZ305" s="199">
        <v>0</v>
      </c>
      <c r="DA305" s="199">
        <v>0</v>
      </c>
      <c r="DB305" s="199">
        <v>-5.8823529411764719E-2</v>
      </c>
      <c r="DC305" s="199">
        <v>0</v>
      </c>
      <c r="DD305" s="199">
        <v>-6.25E-2</v>
      </c>
      <c r="DE305" s="199" t="s">
        <v>507</v>
      </c>
      <c r="DF305" s="199" t="s">
        <v>507</v>
      </c>
      <c r="DG305" s="199" t="s">
        <v>507</v>
      </c>
      <c r="DH305" s="199" t="s">
        <v>507</v>
      </c>
      <c r="DI305" s="307"/>
    </row>
    <row r="306" spans="1:113" x14ac:dyDescent="0.3">
      <c r="A306" s="3" t="s">
        <v>82</v>
      </c>
      <c r="B306" s="199" t="s">
        <v>507</v>
      </c>
      <c r="C306" s="199" t="s">
        <v>507</v>
      </c>
      <c r="D306" s="199" t="s">
        <v>507</v>
      </c>
      <c r="E306" s="199" t="s">
        <v>507</v>
      </c>
      <c r="F306" s="199" t="s">
        <v>507</v>
      </c>
      <c r="G306" s="199" t="s">
        <v>507</v>
      </c>
      <c r="H306" s="199" t="s">
        <v>507</v>
      </c>
      <c r="I306" s="199">
        <v>0.11538461538461542</v>
      </c>
      <c r="J306" s="399"/>
      <c r="K306" s="199">
        <v>-3.4482758620689613E-2</v>
      </c>
      <c r="L306" s="399"/>
      <c r="M306" s="199">
        <v>-7.1428571428571397E-2</v>
      </c>
      <c r="N306" s="399"/>
      <c r="O306" s="31">
        <v>-0.30769230769230771</v>
      </c>
      <c r="P306" s="31">
        <v>0</v>
      </c>
      <c r="Q306" s="31">
        <v>0</v>
      </c>
      <c r="R306" s="31" t="s">
        <v>507</v>
      </c>
      <c r="S306" s="31" t="s">
        <v>507</v>
      </c>
      <c r="T306" s="199">
        <v>0</v>
      </c>
      <c r="U306" s="396"/>
      <c r="X306" s="310" t="s">
        <v>82</v>
      </c>
      <c r="Y306" s="199" t="s">
        <v>507</v>
      </c>
      <c r="Z306" s="199" t="s">
        <v>507</v>
      </c>
      <c r="AA306" s="199" t="s">
        <v>507</v>
      </c>
      <c r="AB306" s="199" t="s">
        <v>507</v>
      </c>
      <c r="AC306" s="199" t="s">
        <v>507</v>
      </c>
      <c r="AD306" s="199" t="s">
        <v>507</v>
      </c>
      <c r="AE306" s="199" t="s">
        <v>507</v>
      </c>
      <c r="AF306" s="199">
        <v>0</v>
      </c>
      <c r="AG306" s="399"/>
      <c r="AH306" s="199">
        <v>0.22222222222222232</v>
      </c>
      <c r="AI306" s="399"/>
      <c r="AJ306" s="199">
        <v>-0.27272727272727271</v>
      </c>
      <c r="AK306" s="399"/>
      <c r="AL306" s="31">
        <v>0.25</v>
      </c>
      <c r="AM306" s="31">
        <v>0</v>
      </c>
      <c r="AN306" s="31">
        <v>0</v>
      </c>
      <c r="AO306" s="31" t="s">
        <v>507</v>
      </c>
      <c r="AP306" s="31" t="s">
        <v>507</v>
      </c>
      <c r="AQ306" s="199">
        <v>0</v>
      </c>
      <c r="AR306" s="396"/>
      <c r="AU306" s="310" t="s">
        <v>82</v>
      </c>
      <c r="AV306" s="199" t="s">
        <v>507</v>
      </c>
      <c r="AW306" s="199" t="s">
        <v>507</v>
      </c>
      <c r="AX306" s="199" t="s">
        <v>507</v>
      </c>
      <c r="AY306" s="199" t="s">
        <v>507</v>
      </c>
      <c r="AZ306" s="199" t="s">
        <v>507</v>
      </c>
      <c r="BA306" s="199" t="s">
        <v>507</v>
      </c>
      <c r="BB306" s="199" t="s">
        <v>507</v>
      </c>
      <c r="BC306" s="199">
        <v>-0.19999999999999996</v>
      </c>
      <c r="BD306" s="399"/>
      <c r="BE306" s="199">
        <v>0.125</v>
      </c>
      <c r="BF306" s="399"/>
      <c r="BG306" s="199">
        <v>0.11111111111111116</v>
      </c>
      <c r="BH306" s="399"/>
      <c r="BI306" s="199">
        <v>-0.19999999999999996</v>
      </c>
      <c r="BJ306" s="199">
        <v>0</v>
      </c>
      <c r="BK306" s="199">
        <v>0</v>
      </c>
      <c r="BL306" s="199" t="s">
        <v>507</v>
      </c>
      <c r="BM306" s="199" t="s">
        <v>507</v>
      </c>
      <c r="BN306" s="199">
        <v>0</v>
      </c>
      <c r="BO306" s="396"/>
      <c r="BR306" s="310" t="s">
        <v>82</v>
      </c>
      <c r="BS306" s="199" t="s">
        <v>507</v>
      </c>
      <c r="BT306" s="199" t="s">
        <v>507</v>
      </c>
      <c r="BU306" s="199" t="s">
        <v>507</v>
      </c>
      <c r="BV306" s="199" t="s">
        <v>507</v>
      </c>
      <c r="BW306" s="199" t="s">
        <v>507</v>
      </c>
      <c r="BX306" s="199" t="s">
        <v>507</v>
      </c>
      <c r="BY306" s="199" t="s">
        <v>507</v>
      </c>
      <c r="BZ306" s="199">
        <v>0</v>
      </c>
      <c r="CA306" s="399"/>
      <c r="CB306" s="199">
        <v>0</v>
      </c>
      <c r="CC306" s="399"/>
      <c r="CD306" s="199">
        <v>0</v>
      </c>
      <c r="CE306" s="399"/>
      <c r="CF306" s="199">
        <v>0</v>
      </c>
      <c r="CG306" s="199">
        <v>0</v>
      </c>
      <c r="CH306" s="199">
        <v>0</v>
      </c>
      <c r="CI306" s="199" t="s">
        <v>507</v>
      </c>
      <c r="CJ306" s="199" t="s">
        <v>507</v>
      </c>
      <c r="CK306" s="199">
        <v>0</v>
      </c>
      <c r="CL306" s="396"/>
      <c r="CO306" s="310" t="s">
        <v>82</v>
      </c>
      <c r="CP306" s="199" t="s">
        <v>507</v>
      </c>
      <c r="CQ306" s="199" t="s">
        <v>507</v>
      </c>
      <c r="CR306" s="199" t="s">
        <v>507</v>
      </c>
      <c r="CS306" s="199" t="s">
        <v>507</v>
      </c>
      <c r="CT306" s="199" t="s">
        <v>507</v>
      </c>
      <c r="CU306" s="199" t="s">
        <v>507</v>
      </c>
      <c r="CV306" s="199" t="s">
        <v>507</v>
      </c>
      <c r="CW306" s="199">
        <v>0</v>
      </c>
      <c r="CX306" s="199">
        <v>9.375E-2</v>
      </c>
      <c r="CY306" s="199">
        <v>0.14285714285714279</v>
      </c>
      <c r="CZ306" s="199">
        <v>-0.125</v>
      </c>
      <c r="DA306" s="199">
        <v>0.37142857142857144</v>
      </c>
      <c r="DB306" s="199" t="s">
        <v>507</v>
      </c>
      <c r="DC306" s="199" t="s">
        <v>507</v>
      </c>
      <c r="DD306" s="199">
        <v>0</v>
      </c>
      <c r="DE306" s="199">
        <v>0</v>
      </c>
      <c r="DF306" s="199" t="s">
        <v>507</v>
      </c>
      <c r="DG306" s="199" t="s">
        <v>507</v>
      </c>
      <c r="DH306" s="199">
        <v>0</v>
      </c>
      <c r="DI306" s="307"/>
    </row>
    <row r="307" spans="1:113" x14ac:dyDescent="0.3">
      <c r="A307" s="1" t="s">
        <v>73</v>
      </c>
      <c r="B307" s="199">
        <v>0</v>
      </c>
      <c r="C307" s="199" t="s">
        <v>507</v>
      </c>
      <c r="D307" s="199" t="s">
        <v>507</v>
      </c>
      <c r="E307" s="199" t="s">
        <v>507</v>
      </c>
      <c r="F307" s="199" t="s">
        <v>507</v>
      </c>
      <c r="G307" s="199" t="s">
        <v>507</v>
      </c>
      <c r="H307" s="199" t="s">
        <v>507</v>
      </c>
      <c r="I307" s="199" t="s">
        <v>507</v>
      </c>
      <c r="J307" s="399"/>
      <c r="K307" s="199" t="s">
        <v>507</v>
      </c>
      <c r="L307" s="399"/>
      <c r="M307" s="199" t="s">
        <v>507</v>
      </c>
      <c r="N307" s="399"/>
      <c r="O307" s="31">
        <v>0</v>
      </c>
      <c r="P307" s="31">
        <v>0.1875</v>
      </c>
      <c r="Q307" s="31">
        <v>5.2631578947368363E-2</v>
      </c>
      <c r="R307" s="31">
        <v>0</v>
      </c>
      <c r="S307" s="31">
        <v>-9.9999999999999978E-2</v>
      </c>
      <c r="T307" s="199" t="s">
        <v>507</v>
      </c>
      <c r="U307" s="396"/>
      <c r="X307" s="309" t="s">
        <v>73</v>
      </c>
      <c r="Y307" s="199">
        <v>0.125</v>
      </c>
      <c r="Z307" s="199" t="s">
        <v>507</v>
      </c>
      <c r="AA307" s="199" t="s">
        <v>507</v>
      </c>
      <c r="AB307" s="199" t="s">
        <v>507</v>
      </c>
      <c r="AC307" s="199" t="s">
        <v>507</v>
      </c>
      <c r="AD307" s="199" t="s">
        <v>507</v>
      </c>
      <c r="AE307" s="199" t="s">
        <v>507</v>
      </c>
      <c r="AF307" s="199" t="s">
        <v>507</v>
      </c>
      <c r="AG307" s="399"/>
      <c r="AH307" s="199" t="s">
        <v>507</v>
      </c>
      <c r="AI307" s="399"/>
      <c r="AJ307" s="199" t="s">
        <v>507</v>
      </c>
      <c r="AK307" s="399"/>
      <c r="AL307" s="31">
        <v>0</v>
      </c>
      <c r="AM307" s="31">
        <v>0.25</v>
      </c>
      <c r="AN307" s="31">
        <v>0</v>
      </c>
      <c r="AO307" s="31">
        <v>6.6666666666666652E-2</v>
      </c>
      <c r="AP307" s="31">
        <v>-0.25</v>
      </c>
      <c r="AQ307" s="199" t="s">
        <v>507</v>
      </c>
      <c r="AR307" s="396"/>
      <c r="AU307" s="309" t="s">
        <v>73</v>
      </c>
      <c r="AV307" s="199">
        <v>0</v>
      </c>
      <c r="AW307" s="199" t="s">
        <v>507</v>
      </c>
      <c r="AX307" s="199" t="s">
        <v>507</v>
      </c>
      <c r="AY307" s="199" t="s">
        <v>507</v>
      </c>
      <c r="AZ307" s="199" t="s">
        <v>507</v>
      </c>
      <c r="BA307" s="199" t="s">
        <v>507</v>
      </c>
      <c r="BB307" s="199" t="s">
        <v>507</v>
      </c>
      <c r="BC307" s="199" t="s">
        <v>507</v>
      </c>
      <c r="BD307" s="399"/>
      <c r="BE307" s="199" t="s">
        <v>507</v>
      </c>
      <c r="BF307" s="399"/>
      <c r="BG307" s="199" t="s">
        <v>507</v>
      </c>
      <c r="BH307" s="399"/>
      <c r="BI307" s="199">
        <v>0</v>
      </c>
      <c r="BJ307" s="199">
        <v>0</v>
      </c>
      <c r="BK307" s="199">
        <v>0</v>
      </c>
      <c r="BL307" s="199">
        <v>0</v>
      </c>
      <c r="BM307" s="199">
        <v>0.125</v>
      </c>
      <c r="BN307" s="199" t="s">
        <v>507</v>
      </c>
      <c r="BO307" s="396"/>
      <c r="BR307" s="309" t="s">
        <v>73</v>
      </c>
      <c r="BS307" s="199">
        <v>-0.25</v>
      </c>
      <c r="BT307" s="199" t="s">
        <v>507</v>
      </c>
      <c r="BU307" s="199" t="s">
        <v>507</v>
      </c>
      <c r="BV307" s="199" t="s">
        <v>507</v>
      </c>
      <c r="BW307" s="199" t="s">
        <v>507</v>
      </c>
      <c r="BX307" s="199" t="s">
        <v>507</v>
      </c>
      <c r="BY307" s="199" t="s">
        <v>507</v>
      </c>
      <c r="BZ307" s="199" t="s">
        <v>507</v>
      </c>
      <c r="CA307" s="399"/>
      <c r="CB307" s="199" t="s">
        <v>507</v>
      </c>
      <c r="CC307" s="399"/>
      <c r="CD307" s="199" t="s">
        <v>507</v>
      </c>
      <c r="CE307" s="399"/>
      <c r="CF307" s="199">
        <v>0</v>
      </c>
      <c r="CG307" s="199">
        <v>-0.5</v>
      </c>
      <c r="CH307" s="199">
        <v>0</v>
      </c>
      <c r="CI307" s="199">
        <v>0</v>
      </c>
      <c r="CJ307" s="199">
        <v>0</v>
      </c>
      <c r="CK307" s="199" t="s">
        <v>507</v>
      </c>
      <c r="CL307" s="396"/>
      <c r="CO307" s="309" t="s">
        <v>73</v>
      </c>
      <c r="CP307" s="199">
        <v>0</v>
      </c>
      <c r="CQ307" s="199" t="s">
        <v>507</v>
      </c>
      <c r="CR307" s="199" t="s">
        <v>507</v>
      </c>
      <c r="CS307" s="199" t="s">
        <v>507</v>
      </c>
      <c r="CT307" s="199" t="s">
        <v>507</v>
      </c>
      <c r="CU307" s="199" t="s">
        <v>507</v>
      </c>
      <c r="CV307" s="199" t="s">
        <v>507</v>
      </c>
      <c r="CW307" s="199" t="s">
        <v>507</v>
      </c>
      <c r="CX307" s="199">
        <v>0</v>
      </c>
      <c r="CY307" s="199" t="s">
        <v>507</v>
      </c>
      <c r="CZ307" s="199" t="s">
        <v>507</v>
      </c>
      <c r="DA307" s="199">
        <v>-6.6666666666666652E-2</v>
      </c>
      <c r="DB307" s="199">
        <v>0</v>
      </c>
      <c r="DC307" s="199">
        <v>0</v>
      </c>
      <c r="DD307" s="199">
        <v>-7.1428571428571397E-2</v>
      </c>
      <c r="DE307" s="199">
        <v>0</v>
      </c>
      <c r="DF307" s="199">
        <v>0</v>
      </c>
      <c r="DG307" s="199">
        <v>0</v>
      </c>
      <c r="DH307" s="199" t="s">
        <v>507</v>
      </c>
      <c r="DI307" s="307"/>
    </row>
    <row r="308" spans="1:113" x14ac:dyDescent="0.3">
      <c r="A308" s="1" t="s">
        <v>177</v>
      </c>
      <c r="B308" s="199"/>
      <c r="C308" s="199"/>
      <c r="D308" s="199"/>
      <c r="E308" s="199"/>
      <c r="F308" s="199"/>
      <c r="G308" s="199"/>
      <c r="H308" s="199"/>
      <c r="I308" s="199"/>
      <c r="J308" s="399"/>
      <c r="K308" s="199"/>
      <c r="L308" s="399"/>
      <c r="M308" s="199"/>
      <c r="N308" s="399"/>
      <c r="O308" s="31" t="s">
        <v>507</v>
      </c>
      <c r="P308" s="31">
        <v>0</v>
      </c>
      <c r="Q308" s="31">
        <v>0</v>
      </c>
      <c r="R308" s="31" t="s">
        <v>507</v>
      </c>
      <c r="S308" s="31" t="s">
        <v>507</v>
      </c>
      <c r="T308" s="199" t="s">
        <v>507</v>
      </c>
      <c r="U308" s="396"/>
      <c r="X308" s="309" t="s">
        <v>177</v>
      </c>
      <c r="Y308" s="199"/>
      <c r="Z308" s="199"/>
      <c r="AA308" s="199"/>
      <c r="AB308" s="199"/>
      <c r="AC308" s="199"/>
      <c r="AD308" s="199"/>
      <c r="AE308" s="199"/>
      <c r="AF308" s="199"/>
      <c r="AG308" s="399"/>
      <c r="AH308" s="199"/>
      <c r="AI308" s="399"/>
      <c r="AJ308" s="199"/>
      <c r="AK308" s="399"/>
      <c r="AL308" s="31" t="s">
        <v>507</v>
      </c>
      <c r="AM308" s="31">
        <v>7.6923076923076872E-2</v>
      </c>
      <c r="AN308" s="31">
        <v>-0.17142857142857137</v>
      </c>
      <c r="AO308" s="31" t="s">
        <v>507</v>
      </c>
      <c r="AP308" s="31" t="s">
        <v>507</v>
      </c>
      <c r="AQ308" s="199" t="s">
        <v>507</v>
      </c>
      <c r="AR308" s="396"/>
      <c r="AU308" s="309" t="s">
        <v>177</v>
      </c>
      <c r="AV308" s="199"/>
      <c r="AW308" s="199"/>
      <c r="AX308" s="199"/>
      <c r="AY308" s="199"/>
      <c r="AZ308" s="199"/>
      <c r="BA308" s="199"/>
      <c r="BB308" s="199"/>
      <c r="BC308" s="199"/>
      <c r="BD308" s="399"/>
      <c r="BE308" s="199"/>
      <c r="BF308" s="399"/>
      <c r="BG308" s="199"/>
      <c r="BH308" s="399"/>
      <c r="BI308" s="199" t="s">
        <v>507</v>
      </c>
      <c r="BJ308" s="199">
        <v>-0.2592592592592593</v>
      </c>
      <c r="BK308" s="199">
        <v>0</v>
      </c>
      <c r="BL308" s="199" t="s">
        <v>507</v>
      </c>
      <c r="BM308" s="199" t="s">
        <v>507</v>
      </c>
      <c r="BN308" s="199" t="s">
        <v>507</v>
      </c>
      <c r="BO308" s="396"/>
      <c r="BR308" s="309" t="s">
        <v>177</v>
      </c>
      <c r="BS308" s="199"/>
      <c r="BT308" s="199"/>
      <c r="BU308" s="199"/>
      <c r="BV308" s="199"/>
      <c r="BW308" s="199"/>
      <c r="BX308" s="199"/>
      <c r="BY308" s="199"/>
      <c r="BZ308" s="199"/>
      <c r="CA308" s="399"/>
      <c r="CB308" s="199"/>
      <c r="CC308" s="399"/>
      <c r="CD308" s="199"/>
      <c r="CE308" s="399"/>
      <c r="CF308" s="199" t="s">
        <v>507</v>
      </c>
      <c r="CG308" s="199">
        <v>0</v>
      </c>
      <c r="CH308" s="199">
        <v>0</v>
      </c>
      <c r="CI308" s="199" t="s">
        <v>507</v>
      </c>
      <c r="CJ308" s="199" t="s">
        <v>507</v>
      </c>
      <c r="CK308" s="199" t="s">
        <v>507</v>
      </c>
      <c r="CL308" s="396"/>
      <c r="CO308" s="309" t="s">
        <v>177</v>
      </c>
      <c r="CP308" s="199"/>
      <c r="CQ308" s="199"/>
      <c r="CR308" s="199"/>
      <c r="CS308" s="199"/>
      <c r="CT308" s="199"/>
      <c r="CU308" s="199"/>
      <c r="CV308" s="199"/>
      <c r="CW308" s="199"/>
      <c r="CX308" s="199"/>
      <c r="CY308" s="199"/>
      <c r="CZ308" s="199"/>
      <c r="DA308" s="199"/>
      <c r="DB308" s="199"/>
      <c r="DC308" s="199" t="s">
        <v>507</v>
      </c>
      <c r="DD308" s="199">
        <v>-0.4285714285714286</v>
      </c>
      <c r="DE308" s="199">
        <v>0</v>
      </c>
      <c r="DF308" s="199" t="s">
        <v>507</v>
      </c>
      <c r="DG308" s="199" t="s">
        <v>507</v>
      </c>
      <c r="DH308" s="199" t="s">
        <v>507</v>
      </c>
      <c r="DI308" s="307"/>
    </row>
    <row r="309" spans="1:113" x14ac:dyDescent="0.3">
      <c r="A309" s="1" t="s">
        <v>41</v>
      </c>
      <c r="B309" s="199" t="s">
        <v>507</v>
      </c>
      <c r="C309" s="199" t="s">
        <v>507</v>
      </c>
      <c r="D309" s="199">
        <v>0</v>
      </c>
      <c r="E309" s="199" t="s">
        <v>507</v>
      </c>
      <c r="F309" s="199" t="s">
        <v>507</v>
      </c>
      <c r="G309" s="199" t="s">
        <v>507</v>
      </c>
      <c r="H309" s="199">
        <v>0.39999999999999991</v>
      </c>
      <c r="I309" s="199">
        <v>-0.1428571428571429</v>
      </c>
      <c r="J309" s="399"/>
      <c r="K309" s="199">
        <v>0</v>
      </c>
      <c r="L309" s="399"/>
      <c r="M309" s="199">
        <v>0</v>
      </c>
      <c r="N309" s="399"/>
      <c r="O309" s="31">
        <v>0</v>
      </c>
      <c r="P309" s="31">
        <v>-0.16666666666666663</v>
      </c>
      <c r="Q309" s="31">
        <v>0</v>
      </c>
      <c r="R309" s="31">
        <v>0</v>
      </c>
      <c r="S309" s="31">
        <v>0</v>
      </c>
      <c r="T309" s="199">
        <v>0</v>
      </c>
      <c r="U309" s="396"/>
      <c r="X309" s="309" t="s">
        <v>41</v>
      </c>
      <c r="Y309" s="199" t="s">
        <v>507</v>
      </c>
      <c r="Z309" s="199" t="s">
        <v>507</v>
      </c>
      <c r="AA309" s="199">
        <v>0</v>
      </c>
      <c r="AB309" s="199" t="s">
        <v>507</v>
      </c>
      <c r="AC309" s="199" t="s">
        <v>507</v>
      </c>
      <c r="AD309" s="199" t="s">
        <v>507</v>
      </c>
      <c r="AE309" s="199">
        <v>0</v>
      </c>
      <c r="AF309" s="199">
        <v>-3.8461538461538436E-2</v>
      </c>
      <c r="AG309" s="399"/>
      <c r="AH309" s="199">
        <v>8.0000000000000071E-2</v>
      </c>
      <c r="AI309" s="399"/>
      <c r="AJ309" s="199">
        <v>-0.11111111111111116</v>
      </c>
      <c r="AK309" s="399"/>
      <c r="AL309" s="31">
        <v>0</v>
      </c>
      <c r="AM309" s="31">
        <v>0.16666666666666674</v>
      </c>
      <c r="AN309" s="31">
        <v>-0.1428571428571429</v>
      </c>
      <c r="AO309" s="31">
        <v>0</v>
      </c>
      <c r="AP309" s="31">
        <v>0</v>
      </c>
      <c r="AQ309" s="199">
        <v>0</v>
      </c>
      <c r="AR309" s="396"/>
      <c r="AU309" s="309" t="s">
        <v>41</v>
      </c>
      <c r="AV309" s="199" t="s">
        <v>507</v>
      </c>
      <c r="AW309" s="199" t="s">
        <v>507</v>
      </c>
      <c r="AX309" s="199">
        <v>0</v>
      </c>
      <c r="AY309" s="199" t="s">
        <v>507</v>
      </c>
      <c r="AZ309" s="199" t="s">
        <v>507</v>
      </c>
      <c r="BA309" s="199" t="s">
        <v>507</v>
      </c>
      <c r="BB309" s="199">
        <v>0</v>
      </c>
      <c r="BC309" s="199">
        <v>0</v>
      </c>
      <c r="BD309" s="399"/>
      <c r="BE309" s="199">
        <v>0</v>
      </c>
      <c r="BF309" s="399"/>
      <c r="BG309" s="199">
        <v>0</v>
      </c>
      <c r="BH309" s="399"/>
      <c r="BI309" s="199">
        <v>0</v>
      </c>
      <c r="BJ309" s="199">
        <v>0</v>
      </c>
      <c r="BK309" s="199">
        <v>0</v>
      </c>
      <c r="BL309" s="199">
        <v>0</v>
      </c>
      <c r="BM309" s="199">
        <v>0</v>
      </c>
      <c r="BN309" s="199">
        <v>0</v>
      </c>
      <c r="BO309" s="396"/>
      <c r="BR309" s="309" t="s">
        <v>41</v>
      </c>
      <c r="BS309" s="199" t="s">
        <v>507</v>
      </c>
      <c r="BT309" s="199" t="s">
        <v>507</v>
      </c>
      <c r="BU309" s="199">
        <v>0</v>
      </c>
      <c r="BV309" s="199" t="s">
        <v>507</v>
      </c>
      <c r="BW309" s="199" t="s">
        <v>507</v>
      </c>
      <c r="BX309" s="199" t="s">
        <v>507</v>
      </c>
      <c r="BY309" s="199">
        <v>0</v>
      </c>
      <c r="BZ309" s="199">
        <v>0</v>
      </c>
      <c r="CA309" s="399"/>
      <c r="CB309" s="199">
        <v>0</v>
      </c>
      <c r="CC309" s="399"/>
      <c r="CD309" s="199">
        <v>0</v>
      </c>
      <c r="CE309" s="399"/>
      <c r="CF309" s="199">
        <v>0</v>
      </c>
      <c r="CG309" s="199">
        <v>0</v>
      </c>
      <c r="CH309" s="199">
        <v>0</v>
      </c>
      <c r="CI309" s="199">
        <v>0</v>
      </c>
      <c r="CJ309" s="199">
        <v>0</v>
      </c>
      <c r="CK309" s="199">
        <v>0</v>
      </c>
      <c r="CL309" s="396"/>
      <c r="CO309" s="309" t="s">
        <v>41</v>
      </c>
      <c r="CP309" s="199" t="s">
        <v>507</v>
      </c>
      <c r="CQ309" s="199" t="s">
        <v>507</v>
      </c>
      <c r="CR309" s="199">
        <v>0</v>
      </c>
      <c r="CS309" s="199" t="s">
        <v>507</v>
      </c>
      <c r="CT309" s="199" t="s">
        <v>507</v>
      </c>
      <c r="CU309" s="199" t="s">
        <v>507</v>
      </c>
      <c r="CV309" s="199">
        <v>0</v>
      </c>
      <c r="CW309" s="199">
        <v>4.0000000000000036E-2</v>
      </c>
      <c r="CX309" s="199">
        <v>0</v>
      </c>
      <c r="CY309" s="199">
        <v>0</v>
      </c>
      <c r="CZ309" s="199">
        <v>7.6923076923076872E-2</v>
      </c>
      <c r="DA309" s="199">
        <v>-7.1428571428571397E-2</v>
      </c>
      <c r="DB309" s="199">
        <v>0</v>
      </c>
      <c r="DC309" s="199">
        <v>0</v>
      </c>
      <c r="DD309" s="199">
        <v>0</v>
      </c>
      <c r="DE309" s="199">
        <v>-3.8461538461538436E-2</v>
      </c>
      <c r="DF309" s="199">
        <v>0</v>
      </c>
      <c r="DG309" s="199">
        <v>0</v>
      </c>
      <c r="DH309" s="199">
        <v>0</v>
      </c>
      <c r="DI309" s="307"/>
    </row>
    <row r="310" spans="1:113" x14ac:dyDescent="0.3">
      <c r="A310" s="1" t="s">
        <v>964</v>
      </c>
      <c r="B310" s="199"/>
      <c r="C310" s="199"/>
      <c r="D310" s="199"/>
      <c r="E310" s="199"/>
      <c r="F310" s="199"/>
      <c r="G310" s="199"/>
      <c r="H310" s="199"/>
      <c r="I310" s="199"/>
      <c r="J310" s="399"/>
      <c r="K310" s="199"/>
      <c r="L310" s="399"/>
      <c r="M310" s="199"/>
      <c r="N310" s="399"/>
      <c r="O310" s="31" t="s">
        <v>507</v>
      </c>
      <c r="P310" s="31">
        <v>0.1875</v>
      </c>
      <c r="Q310" s="31">
        <v>0.68421052631578938</v>
      </c>
      <c r="R310" s="31">
        <v>-0.125</v>
      </c>
      <c r="S310" s="31">
        <v>0</v>
      </c>
      <c r="T310" s="199">
        <v>7.1428571428571397E-2</v>
      </c>
      <c r="U310" s="396"/>
      <c r="X310" s="309" t="s">
        <v>964</v>
      </c>
      <c r="Y310" s="199"/>
      <c r="Z310" s="199"/>
      <c r="AA310" s="199"/>
      <c r="AB310" s="199"/>
      <c r="AC310" s="199"/>
      <c r="AD310" s="199"/>
      <c r="AE310" s="199"/>
      <c r="AF310" s="199"/>
      <c r="AG310" s="399"/>
      <c r="AH310" s="199"/>
      <c r="AI310" s="399"/>
      <c r="AJ310" s="199"/>
      <c r="AK310" s="399"/>
      <c r="AL310" s="31" t="s">
        <v>507</v>
      </c>
      <c r="AM310" s="31">
        <v>0.25</v>
      </c>
      <c r="AN310" s="31">
        <v>0</v>
      </c>
      <c r="AO310" s="31">
        <v>-0.19999999999999996</v>
      </c>
      <c r="AP310" s="31">
        <v>0</v>
      </c>
      <c r="AQ310" s="199">
        <v>8.3333333333333259E-2</v>
      </c>
      <c r="AR310" s="396"/>
      <c r="AU310" s="309" t="s">
        <v>964</v>
      </c>
      <c r="AV310" s="199"/>
      <c r="AW310" s="199"/>
      <c r="AX310" s="199"/>
      <c r="AY310" s="199"/>
      <c r="AZ310" s="199"/>
      <c r="BA310" s="199"/>
      <c r="BB310" s="199"/>
      <c r="BC310" s="199"/>
      <c r="BD310" s="399"/>
      <c r="BE310" s="199"/>
      <c r="BF310" s="399"/>
      <c r="BG310" s="199"/>
      <c r="BH310" s="399"/>
      <c r="BI310" s="199" t="s">
        <v>507</v>
      </c>
      <c r="BJ310" s="199">
        <v>0.4814814814814814</v>
      </c>
      <c r="BK310" s="199">
        <v>0.125</v>
      </c>
      <c r="BL310" s="199">
        <v>-0.11111111111111116</v>
      </c>
      <c r="BM310" s="199">
        <v>0</v>
      </c>
      <c r="BN310" s="199">
        <v>0.25</v>
      </c>
      <c r="BO310" s="396"/>
      <c r="BR310" s="309" t="s">
        <v>964</v>
      </c>
      <c r="BS310" s="199"/>
      <c r="BT310" s="199"/>
      <c r="BU310" s="199"/>
      <c r="BV310" s="199"/>
      <c r="BW310" s="199"/>
      <c r="BX310" s="199"/>
      <c r="BY310" s="199"/>
      <c r="BZ310" s="199"/>
      <c r="CA310" s="399"/>
      <c r="CB310" s="199"/>
      <c r="CC310" s="399"/>
      <c r="CD310" s="199"/>
      <c r="CE310" s="399"/>
      <c r="CF310" s="199" t="s">
        <v>507</v>
      </c>
      <c r="CG310" s="199">
        <v>0</v>
      </c>
      <c r="CH310" s="199">
        <v>1</v>
      </c>
      <c r="CI310" s="199">
        <v>-0.5</v>
      </c>
      <c r="CJ310" s="199">
        <v>0</v>
      </c>
      <c r="CK310" s="199">
        <v>1</v>
      </c>
      <c r="CL310" s="396"/>
      <c r="CO310" s="309" t="s">
        <v>964</v>
      </c>
      <c r="CP310" s="199"/>
      <c r="CQ310" s="199"/>
      <c r="CR310" s="199"/>
      <c r="CS310" s="199"/>
      <c r="CT310" s="199"/>
      <c r="CU310" s="199"/>
      <c r="CV310" s="199"/>
      <c r="CW310" s="199"/>
      <c r="CX310" s="199"/>
      <c r="CY310" s="199"/>
      <c r="CZ310" s="199"/>
      <c r="DA310" s="199"/>
      <c r="DB310" s="199"/>
      <c r="DC310" s="199" t="s">
        <v>507</v>
      </c>
      <c r="DD310" s="199">
        <v>0</v>
      </c>
      <c r="DE310" s="199">
        <v>-0.33333333333333337</v>
      </c>
      <c r="DF310" s="199">
        <v>0.5</v>
      </c>
      <c r="DG310" s="199">
        <v>0</v>
      </c>
      <c r="DH310" s="199">
        <v>-0.26666666666666672</v>
      </c>
      <c r="DI310" s="307">
        <f>(DJ280/DI280)-1</f>
        <v>0.36363636363636354</v>
      </c>
    </row>
    <row r="311" spans="1:113" x14ac:dyDescent="0.3">
      <c r="A311" s="1" t="s">
        <v>196</v>
      </c>
      <c r="B311" s="199"/>
      <c r="C311" s="199"/>
      <c r="D311" s="199"/>
      <c r="E311" s="199"/>
      <c r="F311" s="199"/>
      <c r="G311" s="199"/>
      <c r="H311" s="199"/>
      <c r="I311" s="199"/>
      <c r="J311" s="399"/>
      <c r="K311" s="199" t="s">
        <v>507</v>
      </c>
      <c r="L311" s="399"/>
      <c r="M311" s="199">
        <v>0.25</v>
      </c>
      <c r="N311" s="399"/>
      <c r="O311" s="31" t="s">
        <v>507</v>
      </c>
      <c r="P311" s="31" t="s">
        <v>507</v>
      </c>
      <c r="Q311" s="31">
        <v>-5.0000000000000044E-2</v>
      </c>
      <c r="R311" s="31">
        <v>0</v>
      </c>
      <c r="S311" s="31" t="s">
        <v>507</v>
      </c>
      <c r="T311" s="199" t="s">
        <v>507</v>
      </c>
      <c r="U311" s="396"/>
      <c r="X311" s="309" t="s">
        <v>196</v>
      </c>
      <c r="Y311" s="199"/>
      <c r="Z311" s="199"/>
      <c r="AA311" s="199"/>
      <c r="AB311" s="199"/>
      <c r="AC311" s="199"/>
      <c r="AD311" s="199"/>
      <c r="AE311" s="199"/>
      <c r="AF311" s="199"/>
      <c r="AG311" s="399"/>
      <c r="AH311" s="199" t="s">
        <v>507</v>
      </c>
      <c r="AI311" s="399"/>
      <c r="AJ311" s="199">
        <v>0</v>
      </c>
      <c r="AK311" s="399"/>
      <c r="AL311" s="31" t="s">
        <v>507</v>
      </c>
      <c r="AM311" s="31" t="s">
        <v>507</v>
      </c>
      <c r="AN311" s="31">
        <v>0.19999999999999996</v>
      </c>
      <c r="AO311" s="31" t="s">
        <v>507</v>
      </c>
      <c r="AP311" s="31" t="s">
        <v>507</v>
      </c>
      <c r="AQ311" s="199" t="s">
        <v>507</v>
      </c>
      <c r="AR311" s="396"/>
      <c r="AU311" s="309" t="s">
        <v>196</v>
      </c>
      <c r="AV311" s="199"/>
      <c r="AW311" s="199"/>
      <c r="AX311" s="199"/>
      <c r="AY311" s="199"/>
      <c r="AZ311" s="199"/>
      <c r="BA311" s="199"/>
      <c r="BB311" s="199"/>
      <c r="BC311" s="199"/>
      <c r="BD311" s="399"/>
      <c r="BE311" s="199" t="s">
        <v>507</v>
      </c>
      <c r="BF311" s="399"/>
      <c r="BG311" s="199">
        <v>-8.333333333333337E-2</v>
      </c>
      <c r="BH311" s="399"/>
      <c r="BI311" s="199" t="s">
        <v>507</v>
      </c>
      <c r="BJ311" s="199" t="s">
        <v>507</v>
      </c>
      <c r="BK311" s="199">
        <v>-0.25</v>
      </c>
      <c r="BL311" s="199" t="s">
        <v>507</v>
      </c>
      <c r="BM311" s="199" t="s">
        <v>507</v>
      </c>
      <c r="BN311" s="199" t="s">
        <v>507</v>
      </c>
      <c r="BO311" s="396"/>
      <c r="BR311" s="309" t="s">
        <v>196</v>
      </c>
      <c r="BS311" s="199"/>
      <c r="BT311" s="199"/>
      <c r="BU311" s="199"/>
      <c r="BV311" s="199"/>
      <c r="BW311" s="199"/>
      <c r="BX311" s="199"/>
      <c r="BY311" s="199"/>
      <c r="BZ311" s="199"/>
      <c r="CA311" s="399"/>
      <c r="CB311" s="199" t="s">
        <v>507</v>
      </c>
      <c r="CC311" s="399"/>
      <c r="CD311" s="199">
        <v>0</v>
      </c>
      <c r="CE311" s="399"/>
      <c r="CF311" s="199" t="s">
        <v>507</v>
      </c>
      <c r="CG311" s="199" t="s">
        <v>507</v>
      </c>
      <c r="CH311" s="199" t="s">
        <v>507</v>
      </c>
      <c r="CI311" s="199">
        <v>-0.5</v>
      </c>
      <c r="CJ311" s="199" t="s">
        <v>507</v>
      </c>
      <c r="CK311" s="199" t="s">
        <v>507</v>
      </c>
      <c r="CL311" s="396"/>
      <c r="CO311" s="309" t="s">
        <v>196</v>
      </c>
      <c r="CP311" s="199"/>
      <c r="CQ311" s="199"/>
      <c r="CR311" s="199"/>
      <c r="CS311" s="199"/>
      <c r="CT311" s="199"/>
      <c r="CU311" s="199"/>
      <c r="CV311" s="199"/>
      <c r="CW311" s="199"/>
      <c r="CX311" s="199"/>
      <c r="CY311" s="199" t="s">
        <v>507</v>
      </c>
      <c r="CZ311" s="199">
        <v>0</v>
      </c>
      <c r="DA311" s="199">
        <v>-3.8461538461538436E-2</v>
      </c>
      <c r="DB311" s="199" t="s">
        <v>507</v>
      </c>
      <c r="DC311" s="199" t="s">
        <v>507</v>
      </c>
      <c r="DD311" s="199" t="s">
        <v>507</v>
      </c>
      <c r="DE311" s="199">
        <v>0.19999999999999996</v>
      </c>
      <c r="DF311" s="199" t="s">
        <v>507</v>
      </c>
      <c r="DG311" s="199" t="s">
        <v>507</v>
      </c>
      <c r="DH311" s="199" t="s">
        <v>507</v>
      </c>
      <c r="DI311" s="307"/>
    </row>
    <row r="312" spans="1:113" x14ac:dyDescent="0.3">
      <c r="A312" s="1" t="s">
        <v>85</v>
      </c>
      <c r="B312" s="199" t="s">
        <v>507</v>
      </c>
      <c r="C312" s="199" t="s">
        <v>507</v>
      </c>
      <c r="D312" s="199" t="s">
        <v>507</v>
      </c>
      <c r="E312" s="199" t="s">
        <v>507</v>
      </c>
      <c r="F312" s="199">
        <v>-0.41666666666666663</v>
      </c>
      <c r="G312" s="199" t="s">
        <v>507</v>
      </c>
      <c r="H312" s="199" t="s">
        <v>507</v>
      </c>
      <c r="I312" s="199" t="s">
        <v>507</v>
      </c>
      <c r="J312" s="399"/>
      <c r="K312" s="199">
        <v>0.66666666666666674</v>
      </c>
      <c r="L312" s="399"/>
      <c r="M312" s="199">
        <v>0.19999999999999996</v>
      </c>
      <c r="N312" s="399"/>
      <c r="O312" s="31">
        <v>0</v>
      </c>
      <c r="P312" s="31" t="s">
        <v>507</v>
      </c>
      <c r="Q312" s="31" t="s">
        <v>507</v>
      </c>
      <c r="R312" s="31" t="s">
        <v>507</v>
      </c>
      <c r="S312" s="31">
        <v>-7.6923076923076872E-2</v>
      </c>
      <c r="T312" s="199">
        <v>0</v>
      </c>
      <c r="U312" s="396"/>
      <c r="X312" s="309" t="s">
        <v>85</v>
      </c>
      <c r="Y312" s="199" t="s">
        <v>507</v>
      </c>
      <c r="Z312" s="199" t="s">
        <v>507</v>
      </c>
      <c r="AA312" s="199" t="s">
        <v>507</v>
      </c>
      <c r="AB312" s="199" t="s">
        <v>507</v>
      </c>
      <c r="AC312" s="199">
        <v>-0.66666666666666674</v>
      </c>
      <c r="AD312" s="199" t="s">
        <v>507</v>
      </c>
      <c r="AE312" s="199"/>
      <c r="AF312" s="199" t="s">
        <v>507</v>
      </c>
      <c r="AG312" s="399"/>
      <c r="AH312" s="199">
        <v>0.33333333333333326</v>
      </c>
      <c r="AI312" s="399"/>
      <c r="AJ312" s="199">
        <v>0</v>
      </c>
      <c r="AK312" s="399"/>
      <c r="AL312" s="31">
        <v>-0.33333333333333337</v>
      </c>
      <c r="AM312" s="31" t="s">
        <v>507</v>
      </c>
      <c r="AN312" s="31" t="s">
        <v>507</v>
      </c>
      <c r="AO312" s="31">
        <v>-0.19999999999999996</v>
      </c>
      <c r="AP312" s="31">
        <v>0</v>
      </c>
      <c r="AQ312" s="199">
        <v>0.25</v>
      </c>
      <c r="AR312" s="396"/>
      <c r="AU312" s="309" t="s">
        <v>85</v>
      </c>
      <c r="AV312" s="199" t="s">
        <v>507</v>
      </c>
      <c r="AW312" s="199" t="s">
        <v>507</v>
      </c>
      <c r="AX312" s="199" t="s">
        <v>507</v>
      </c>
      <c r="AY312" s="199" t="s">
        <v>507</v>
      </c>
      <c r="AZ312" s="199">
        <v>0.33333333333333326</v>
      </c>
      <c r="BA312" s="199" t="s">
        <v>507</v>
      </c>
      <c r="BB312" s="199" t="s">
        <v>507</v>
      </c>
      <c r="BC312" s="199" t="s">
        <v>507</v>
      </c>
      <c r="BD312" s="399"/>
      <c r="BE312" s="199">
        <v>0</v>
      </c>
      <c r="BF312" s="399"/>
      <c r="BG312" s="199">
        <v>-8.333333333333337E-2</v>
      </c>
      <c r="BH312" s="399"/>
      <c r="BI312" s="199">
        <v>0.81818181818181812</v>
      </c>
      <c r="BJ312" s="199" t="s">
        <v>507</v>
      </c>
      <c r="BK312" s="199" t="s">
        <v>507</v>
      </c>
      <c r="BL312" s="199">
        <v>0</v>
      </c>
      <c r="BM312" s="199">
        <v>0</v>
      </c>
      <c r="BN312" s="199">
        <v>0</v>
      </c>
      <c r="BO312" s="396"/>
      <c r="BR312" s="309" t="s">
        <v>85</v>
      </c>
      <c r="BS312" s="199" t="s">
        <v>507</v>
      </c>
      <c r="BT312" s="199" t="s">
        <v>507</v>
      </c>
      <c r="BU312" s="199" t="s">
        <v>507</v>
      </c>
      <c r="BV312" s="199" t="s">
        <v>507</v>
      </c>
      <c r="BW312" s="199">
        <v>-0.5</v>
      </c>
      <c r="BX312" s="199" t="s">
        <v>507</v>
      </c>
      <c r="BY312" s="199" t="s">
        <v>507</v>
      </c>
      <c r="BZ312" s="199" t="s">
        <v>507</v>
      </c>
      <c r="CA312" s="399"/>
      <c r="CB312" s="199">
        <v>3.25</v>
      </c>
      <c r="CC312" s="399"/>
      <c r="CD312" s="199">
        <v>-0.76470588235294112</v>
      </c>
      <c r="CE312" s="399"/>
      <c r="CF312" s="199">
        <v>0</v>
      </c>
      <c r="CG312" s="199" t="s">
        <v>507</v>
      </c>
      <c r="CH312" s="199">
        <v>0.33333333333333326</v>
      </c>
      <c r="CI312" s="199" t="s">
        <v>507</v>
      </c>
      <c r="CJ312" s="199">
        <v>0</v>
      </c>
      <c r="CK312" s="199">
        <v>0.5</v>
      </c>
      <c r="CL312" s="396"/>
      <c r="CO312" s="309" t="s">
        <v>85</v>
      </c>
      <c r="CP312" s="199" t="s">
        <v>507</v>
      </c>
      <c r="CQ312" s="199" t="s">
        <v>507</v>
      </c>
      <c r="CR312" s="199" t="s">
        <v>507</v>
      </c>
      <c r="CS312" s="199" t="s">
        <v>507</v>
      </c>
      <c r="CT312" s="199">
        <v>4.3478260869565188E-2</v>
      </c>
      <c r="CU312" s="199" t="s">
        <v>507</v>
      </c>
      <c r="CV312" s="199" t="s">
        <v>507</v>
      </c>
      <c r="CW312" s="199" t="s">
        <v>507</v>
      </c>
      <c r="CX312" s="199">
        <v>0</v>
      </c>
      <c r="CY312" s="199">
        <v>0</v>
      </c>
      <c r="CZ312" s="199">
        <v>0</v>
      </c>
      <c r="DA312" s="199">
        <v>0</v>
      </c>
      <c r="DB312" s="199" t="s">
        <v>507</v>
      </c>
      <c r="DC312" s="199" t="s">
        <v>507</v>
      </c>
      <c r="DD312" s="199" t="s">
        <v>507</v>
      </c>
      <c r="DE312" s="199" t="s">
        <v>507</v>
      </c>
      <c r="DF312" s="199">
        <v>0</v>
      </c>
      <c r="DG312" s="199">
        <v>0</v>
      </c>
      <c r="DH312" s="199">
        <v>0.10000000000000009</v>
      </c>
      <c r="DI312" s="307">
        <f>(DJ282/DI282)-1</f>
        <v>9.0909090909090828E-2</v>
      </c>
    </row>
    <row r="313" spans="1:113" x14ac:dyDescent="0.3">
      <c r="A313" s="1" t="s">
        <v>81</v>
      </c>
      <c r="B313" s="199">
        <v>0</v>
      </c>
      <c r="C313" s="199" t="s">
        <v>507</v>
      </c>
      <c r="D313" s="199" t="s">
        <v>507</v>
      </c>
      <c r="E313" s="199">
        <v>0</v>
      </c>
      <c r="F313" s="199">
        <v>0</v>
      </c>
      <c r="G313" s="199" t="s">
        <v>507</v>
      </c>
      <c r="H313" s="199" t="s">
        <v>507</v>
      </c>
      <c r="I313" s="199" t="s">
        <v>507</v>
      </c>
      <c r="J313" s="399"/>
      <c r="K313" s="199" t="s">
        <v>507</v>
      </c>
      <c r="L313" s="399"/>
      <c r="M313" s="199">
        <v>0</v>
      </c>
      <c r="N313" s="399"/>
      <c r="O313" s="31">
        <v>7.6923076923076872E-2</v>
      </c>
      <c r="P313" s="31" t="s">
        <v>507</v>
      </c>
      <c r="Q313" s="31" t="s">
        <v>507</v>
      </c>
      <c r="R313" s="31">
        <v>-7.6923076923076872E-2</v>
      </c>
      <c r="S313" s="31" t="s">
        <v>507</v>
      </c>
      <c r="T313" s="199" t="s">
        <v>507</v>
      </c>
      <c r="U313" s="396"/>
      <c r="X313" s="309" t="s">
        <v>81</v>
      </c>
      <c r="Y313" s="199">
        <v>0</v>
      </c>
      <c r="Z313" s="199" t="s">
        <v>507</v>
      </c>
      <c r="AA313" s="199" t="s">
        <v>507</v>
      </c>
      <c r="AB313" s="199">
        <v>9.0909090909090828E-2</v>
      </c>
      <c r="AC313" s="199">
        <v>0</v>
      </c>
      <c r="AD313" s="199" t="s">
        <v>507</v>
      </c>
      <c r="AE313" s="199" t="s">
        <v>507</v>
      </c>
      <c r="AF313" s="199" t="s">
        <v>507</v>
      </c>
      <c r="AG313" s="399"/>
      <c r="AH313" s="199" t="s">
        <v>507</v>
      </c>
      <c r="AI313" s="399"/>
      <c r="AJ313" s="199">
        <v>0</v>
      </c>
      <c r="AK313" s="399"/>
      <c r="AL313" s="31">
        <v>0</v>
      </c>
      <c r="AM313" s="31" t="s">
        <v>507</v>
      </c>
      <c r="AN313" s="31" t="s">
        <v>507</v>
      </c>
      <c r="AO313" s="31">
        <v>0</v>
      </c>
      <c r="AP313" s="31" t="s">
        <v>507</v>
      </c>
      <c r="AQ313" s="199" t="s">
        <v>507</v>
      </c>
      <c r="AR313" s="396"/>
      <c r="AU313" s="309" t="s">
        <v>81</v>
      </c>
      <c r="AV313" s="199">
        <v>-0.25</v>
      </c>
      <c r="AW313" s="199" t="s">
        <v>507</v>
      </c>
      <c r="AX313" s="199" t="s">
        <v>507</v>
      </c>
      <c r="AY313" s="199">
        <v>0</v>
      </c>
      <c r="AZ313" s="199">
        <v>0</v>
      </c>
      <c r="BA313" s="199" t="s">
        <v>507</v>
      </c>
      <c r="BB313" s="199" t="s">
        <v>507</v>
      </c>
      <c r="BC313" s="199" t="s">
        <v>507</v>
      </c>
      <c r="BD313" s="399"/>
      <c r="BE313" s="199" t="s">
        <v>507</v>
      </c>
      <c r="BF313" s="399"/>
      <c r="BG313" s="199">
        <v>0</v>
      </c>
      <c r="BH313" s="399"/>
      <c r="BI313" s="199">
        <v>0</v>
      </c>
      <c r="BJ313" s="199" t="s">
        <v>507</v>
      </c>
      <c r="BK313" s="199" t="s">
        <v>507</v>
      </c>
      <c r="BL313" s="199">
        <v>0</v>
      </c>
      <c r="BM313" s="199" t="s">
        <v>507</v>
      </c>
      <c r="BN313" s="199" t="s">
        <v>507</v>
      </c>
      <c r="BO313" s="396"/>
      <c r="BR313" s="309" t="s">
        <v>81</v>
      </c>
      <c r="BS313" s="199">
        <v>-0.25</v>
      </c>
      <c r="BT313" s="199" t="s">
        <v>507</v>
      </c>
      <c r="BU313" s="199" t="s">
        <v>507</v>
      </c>
      <c r="BV313" s="199">
        <v>0.33333333333333326</v>
      </c>
      <c r="BW313" s="199">
        <v>0</v>
      </c>
      <c r="BX313" s="199" t="s">
        <v>507</v>
      </c>
      <c r="BY313" s="199" t="s">
        <v>507</v>
      </c>
      <c r="BZ313" s="199" t="s">
        <v>507</v>
      </c>
      <c r="CA313" s="399"/>
      <c r="CB313" s="199" t="s">
        <v>507</v>
      </c>
      <c r="CC313" s="399"/>
      <c r="CD313" s="199">
        <v>0</v>
      </c>
      <c r="CE313" s="399"/>
      <c r="CF313" s="199">
        <v>0</v>
      </c>
      <c r="CG313" s="199" t="s">
        <v>507</v>
      </c>
      <c r="CH313" s="199" t="s">
        <v>507</v>
      </c>
      <c r="CI313" s="199">
        <v>-0.5</v>
      </c>
      <c r="CJ313" s="199" t="s">
        <v>507</v>
      </c>
      <c r="CK313" s="199" t="s">
        <v>507</v>
      </c>
      <c r="CL313" s="396"/>
      <c r="CO313" s="309" t="s">
        <v>81</v>
      </c>
      <c r="CP313" s="199">
        <v>0.15384615384615374</v>
      </c>
      <c r="CQ313" s="199" t="s">
        <v>507</v>
      </c>
      <c r="CR313" s="199" t="s">
        <v>507</v>
      </c>
      <c r="CS313" s="199">
        <v>0</v>
      </c>
      <c r="CT313" s="199">
        <v>0</v>
      </c>
      <c r="CU313" s="199" t="s">
        <v>507</v>
      </c>
      <c r="CV313" s="199" t="s">
        <v>507</v>
      </c>
      <c r="CW313" s="199" t="s">
        <v>507</v>
      </c>
      <c r="CX313" s="199" t="s">
        <v>507</v>
      </c>
      <c r="CY313" s="199">
        <v>0</v>
      </c>
      <c r="CZ313" s="199">
        <v>0</v>
      </c>
      <c r="DA313" s="199">
        <v>0</v>
      </c>
      <c r="DB313" s="199">
        <v>0</v>
      </c>
      <c r="DC313" s="199">
        <v>0</v>
      </c>
      <c r="DD313" s="199" t="s">
        <v>507</v>
      </c>
      <c r="DE313" s="199" t="s">
        <v>507</v>
      </c>
      <c r="DF313" s="199">
        <v>0</v>
      </c>
      <c r="DG313" s="199" t="s">
        <v>507</v>
      </c>
      <c r="DH313" s="199" t="s">
        <v>507</v>
      </c>
      <c r="DI313" s="307"/>
    </row>
    <row r="314" spans="1:113" x14ac:dyDescent="0.3">
      <c r="A314" s="1" t="s">
        <v>184</v>
      </c>
      <c r="B314" s="199"/>
      <c r="C314" s="199"/>
      <c r="D314" s="199"/>
      <c r="E314" s="199"/>
      <c r="F314" s="199"/>
      <c r="G314" s="199"/>
      <c r="H314" s="199"/>
      <c r="I314" s="199"/>
      <c r="J314" s="399"/>
      <c r="K314" s="199"/>
      <c r="L314" s="399"/>
      <c r="M314" s="199"/>
      <c r="N314" s="399"/>
      <c r="O314" s="31"/>
      <c r="P314" s="31"/>
      <c r="Q314" s="31"/>
      <c r="R314" s="31"/>
      <c r="S314" s="31" t="s">
        <v>507</v>
      </c>
      <c r="T314" s="199">
        <v>0.16666666666666674</v>
      </c>
      <c r="U314" s="396"/>
      <c r="X314" s="309" t="s">
        <v>184</v>
      </c>
      <c r="Y314" s="199"/>
      <c r="Z314" s="199"/>
      <c r="AA314" s="199"/>
      <c r="AB314" s="199"/>
      <c r="AC314" s="199"/>
      <c r="AD314" s="199"/>
      <c r="AE314" s="199"/>
      <c r="AF314" s="199"/>
      <c r="AG314" s="399"/>
      <c r="AH314" s="199"/>
      <c r="AI314" s="399"/>
      <c r="AJ314" s="199"/>
      <c r="AK314" s="399"/>
      <c r="AL314" s="31"/>
      <c r="AM314" s="31"/>
      <c r="AN314" s="31"/>
      <c r="AO314" s="31"/>
      <c r="AP314" s="31" t="s">
        <v>507</v>
      </c>
      <c r="AQ314" s="199">
        <v>0</v>
      </c>
      <c r="AR314" s="396"/>
      <c r="AU314" s="309"/>
      <c r="AV314" s="199"/>
      <c r="AW314" s="199"/>
      <c r="AX314" s="199"/>
      <c r="AY314" s="199"/>
      <c r="AZ314" s="199"/>
      <c r="BA314" s="199"/>
      <c r="BB314" s="199"/>
      <c r="BC314" s="199"/>
      <c r="BD314" s="399"/>
      <c r="BE314" s="199"/>
      <c r="BF314" s="399"/>
      <c r="BG314" s="199"/>
      <c r="BH314" s="399"/>
      <c r="BI314" s="199"/>
      <c r="BJ314" s="199"/>
      <c r="BK314" s="199"/>
      <c r="BL314" s="199"/>
      <c r="BM314" s="199" t="s">
        <v>507</v>
      </c>
      <c r="BN314" s="199">
        <v>0</v>
      </c>
      <c r="BO314" s="396"/>
      <c r="BR314" s="309" t="s">
        <v>184</v>
      </c>
      <c r="BS314" s="199"/>
      <c r="BT314" s="199"/>
      <c r="BU314" s="199"/>
      <c r="BV314" s="199"/>
      <c r="BW314" s="199"/>
      <c r="BX314" s="199"/>
      <c r="BY314" s="199"/>
      <c r="BZ314" s="199"/>
      <c r="CA314" s="399"/>
      <c r="CB314" s="199"/>
      <c r="CC314" s="399"/>
      <c r="CD314" s="199"/>
      <c r="CE314" s="399"/>
      <c r="CF314" s="199"/>
      <c r="CG314" s="199"/>
      <c r="CH314" s="199"/>
      <c r="CI314" s="199"/>
      <c r="CJ314" s="199" t="s">
        <v>507</v>
      </c>
      <c r="CK314" s="199"/>
      <c r="CL314" s="396"/>
      <c r="CO314" s="309" t="s">
        <v>184</v>
      </c>
      <c r="CP314" s="199"/>
      <c r="CQ314" s="199"/>
      <c r="CR314" s="199"/>
      <c r="CS314" s="199"/>
      <c r="CT314" s="199"/>
      <c r="CU314" s="199"/>
      <c r="CV314" s="199"/>
      <c r="CW314" s="199"/>
      <c r="CX314" s="199"/>
      <c r="CY314" s="199"/>
      <c r="CZ314" s="199"/>
      <c r="DA314" s="199"/>
      <c r="DB314" s="199"/>
      <c r="DC314" s="199"/>
      <c r="DD314" s="199"/>
      <c r="DE314" s="199"/>
      <c r="DF314" s="199"/>
      <c r="DG314" s="199" t="s">
        <v>507</v>
      </c>
      <c r="DH314" s="199">
        <v>0</v>
      </c>
      <c r="DI314" s="307"/>
    </row>
    <row r="315" spans="1:113" x14ac:dyDescent="0.3">
      <c r="A315" s="1" t="s">
        <v>159</v>
      </c>
      <c r="B315" s="199"/>
      <c r="C315" s="199"/>
      <c r="D315" s="199"/>
      <c r="E315" s="199"/>
      <c r="F315" s="199"/>
      <c r="G315" s="199"/>
      <c r="H315" s="199"/>
      <c r="I315" s="199" t="s">
        <v>507</v>
      </c>
      <c r="J315" s="399"/>
      <c r="K315" s="199" t="s">
        <v>507</v>
      </c>
      <c r="L315" s="399"/>
      <c r="M315" s="199" t="s">
        <v>507</v>
      </c>
      <c r="N315" s="399"/>
      <c r="O315" s="31" t="s">
        <v>507</v>
      </c>
      <c r="P315" s="31" t="s">
        <v>507</v>
      </c>
      <c r="Q315" s="31" t="s">
        <v>507</v>
      </c>
      <c r="R315" s="31" t="s">
        <v>507</v>
      </c>
      <c r="S315" s="31" t="s">
        <v>507</v>
      </c>
      <c r="T315" s="199" t="s">
        <v>507</v>
      </c>
      <c r="U315" s="396"/>
      <c r="X315" s="309" t="s">
        <v>159</v>
      </c>
      <c r="Y315" s="199"/>
      <c r="Z315" s="199"/>
      <c r="AA315" s="199"/>
      <c r="AB315" s="199"/>
      <c r="AC315" s="199"/>
      <c r="AD315" s="199"/>
      <c r="AE315" s="199"/>
      <c r="AF315" s="199" t="s">
        <v>507</v>
      </c>
      <c r="AG315" s="399"/>
      <c r="AH315" s="199" t="s">
        <v>507</v>
      </c>
      <c r="AI315" s="399"/>
      <c r="AJ315" s="199" t="s">
        <v>507</v>
      </c>
      <c r="AK315" s="399"/>
      <c r="AL315" s="31" t="s">
        <v>507</v>
      </c>
      <c r="AM315" s="31" t="s">
        <v>507</v>
      </c>
      <c r="AN315" s="31" t="s">
        <v>507</v>
      </c>
      <c r="AO315" s="31" t="s">
        <v>507</v>
      </c>
      <c r="AP315" s="31" t="s">
        <v>507</v>
      </c>
      <c r="AQ315" s="199" t="s">
        <v>507</v>
      </c>
      <c r="AR315" s="396"/>
      <c r="AU315" s="309" t="s">
        <v>159</v>
      </c>
      <c r="AV315" s="199"/>
      <c r="AW315" s="199"/>
      <c r="AX315" s="199"/>
      <c r="AY315" s="199"/>
      <c r="AZ315" s="199"/>
      <c r="BA315" s="199"/>
      <c r="BB315" s="199"/>
      <c r="BC315" s="199" t="s">
        <v>507</v>
      </c>
      <c r="BD315" s="399"/>
      <c r="BE315" s="199" t="s">
        <v>507</v>
      </c>
      <c r="BF315" s="399"/>
      <c r="BG315" s="199" t="s">
        <v>507</v>
      </c>
      <c r="BH315" s="399"/>
      <c r="BI315" s="199" t="s">
        <v>507</v>
      </c>
      <c r="BJ315" s="199" t="s">
        <v>507</v>
      </c>
      <c r="BK315" s="199" t="s">
        <v>507</v>
      </c>
      <c r="BL315" s="199" t="s">
        <v>507</v>
      </c>
      <c r="BM315" s="199" t="s">
        <v>507</v>
      </c>
      <c r="BN315" s="199" t="s">
        <v>507</v>
      </c>
      <c r="BO315" s="396"/>
      <c r="BR315" s="309" t="s">
        <v>159</v>
      </c>
      <c r="BS315" s="199"/>
      <c r="BT315" s="199"/>
      <c r="BU315" s="199"/>
      <c r="BV315" s="199"/>
      <c r="BW315" s="199"/>
      <c r="BX315" s="199"/>
      <c r="BY315" s="199"/>
      <c r="BZ315" s="199" t="s">
        <v>507</v>
      </c>
      <c r="CA315" s="399"/>
      <c r="CB315" s="199" t="s">
        <v>507</v>
      </c>
      <c r="CC315" s="399"/>
      <c r="CD315" s="199" t="s">
        <v>507</v>
      </c>
      <c r="CE315" s="399"/>
      <c r="CF315" s="199" t="s">
        <v>507</v>
      </c>
      <c r="CG315" s="199" t="s">
        <v>507</v>
      </c>
      <c r="CH315" s="199" t="s">
        <v>507</v>
      </c>
      <c r="CI315" s="199" t="s">
        <v>507</v>
      </c>
      <c r="CJ315" s="199" t="s">
        <v>507</v>
      </c>
      <c r="CK315" s="199" t="s">
        <v>507</v>
      </c>
      <c r="CL315" s="396"/>
      <c r="CO315" s="309" t="s">
        <v>159</v>
      </c>
      <c r="CP315" s="199"/>
      <c r="CQ315" s="199"/>
      <c r="CR315" s="199"/>
      <c r="CS315" s="199"/>
      <c r="CT315" s="199"/>
      <c r="CU315" s="199"/>
      <c r="CV315" s="199"/>
      <c r="CW315" s="199" t="s">
        <v>507</v>
      </c>
      <c r="CX315" s="199" t="s">
        <v>507</v>
      </c>
      <c r="CY315" s="199" t="s">
        <v>507</v>
      </c>
      <c r="CZ315" s="199" t="s">
        <v>507</v>
      </c>
      <c r="DA315" s="199" t="s">
        <v>507</v>
      </c>
      <c r="DB315" s="199" t="s">
        <v>507</v>
      </c>
      <c r="DC315" s="199" t="s">
        <v>507</v>
      </c>
      <c r="DD315" s="199" t="s">
        <v>507</v>
      </c>
      <c r="DE315" s="199" t="s">
        <v>507</v>
      </c>
      <c r="DF315" s="199" t="s">
        <v>507</v>
      </c>
      <c r="DG315" s="199" t="s">
        <v>507</v>
      </c>
      <c r="DH315" s="199" t="s">
        <v>507</v>
      </c>
      <c r="DI315" s="307"/>
    </row>
    <row r="316" spans="1:113" x14ac:dyDescent="0.3">
      <c r="A316" s="1" t="s">
        <v>192</v>
      </c>
      <c r="B316" s="199"/>
      <c r="C316" s="199"/>
      <c r="D316" s="199"/>
      <c r="E316" s="199"/>
      <c r="F316" s="199"/>
      <c r="G316" s="199"/>
      <c r="H316" s="199"/>
      <c r="I316" s="199"/>
      <c r="J316" s="399"/>
      <c r="K316" s="199"/>
      <c r="L316" s="399"/>
      <c r="M316" s="199" t="s">
        <v>507</v>
      </c>
      <c r="N316" s="399"/>
      <c r="O316" s="31" t="s">
        <v>507</v>
      </c>
      <c r="P316" s="31" t="s">
        <v>507</v>
      </c>
      <c r="Q316" s="31">
        <v>0.16666666666666674</v>
      </c>
      <c r="R316" s="31">
        <v>0</v>
      </c>
      <c r="S316" s="31">
        <v>0</v>
      </c>
      <c r="T316" s="199">
        <v>-7.1428571428571397E-2</v>
      </c>
      <c r="U316" s="396"/>
      <c r="X316" s="309" t="s">
        <v>192</v>
      </c>
      <c r="Y316" s="199"/>
      <c r="Z316" s="199"/>
      <c r="AA316" s="199"/>
      <c r="AB316" s="199"/>
      <c r="AC316" s="199"/>
      <c r="AD316" s="199"/>
      <c r="AE316" s="199"/>
      <c r="AF316" s="199"/>
      <c r="AG316" s="399"/>
      <c r="AH316" s="199"/>
      <c r="AI316" s="399"/>
      <c r="AJ316" s="199" t="s">
        <v>507</v>
      </c>
      <c r="AK316" s="399"/>
      <c r="AL316" s="31" t="s">
        <v>507</v>
      </c>
      <c r="AM316" s="31" t="s">
        <v>507</v>
      </c>
      <c r="AN316" s="31">
        <v>-0.1428571428571429</v>
      </c>
      <c r="AO316" s="31">
        <v>0</v>
      </c>
      <c r="AP316" s="31">
        <v>0.16666666666666674</v>
      </c>
      <c r="AQ316" s="199">
        <v>0</v>
      </c>
      <c r="AR316" s="396"/>
      <c r="AU316" s="309" t="s">
        <v>192</v>
      </c>
      <c r="AV316" s="199"/>
      <c r="AW316" s="199"/>
      <c r="AX316" s="199"/>
      <c r="AY316" s="199"/>
      <c r="AZ316" s="199"/>
      <c r="BA316" s="199"/>
      <c r="BB316" s="199"/>
      <c r="BC316" s="199"/>
      <c r="BD316" s="399"/>
      <c r="BE316" s="199"/>
      <c r="BF316" s="399"/>
      <c r="BG316" s="199" t="s">
        <v>507</v>
      </c>
      <c r="BH316" s="399"/>
      <c r="BI316" s="199" t="s">
        <v>507</v>
      </c>
      <c r="BJ316" s="199" t="s">
        <v>507</v>
      </c>
      <c r="BK316" s="199">
        <v>0.33333333333333326</v>
      </c>
      <c r="BL316" s="199">
        <v>0</v>
      </c>
      <c r="BM316" s="199">
        <v>-0.125</v>
      </c>
      <c r="BN316" s="199">
        <v>0</v>
      </c>
      <c r="BO316" s="396"/>
      <c r="BR316" s="309" t="s">
        <v>192</v>
      </c>
      <c r="BS316" s="199"/>
      <c r="BT316" s="199"/>
      <c r="BU316" s="199"/>
      <c r="BV316" s="199"/>
      <c r="BW316" s="199"/>
      <c r="BX316" s="199"/>
      <c r="BY316" s="199"/>
      <c r="BZ316" s="199"/>
      <c r="CA316" s="399"/>
      <c r="CB316" s="199"/>
      <c r="CC316" s="399"/>
      <c r="CD316" s="199" t="s">
        <v>507</v>
      </c>
      <c r="CE316" s="399"/>
      <c r="CF316" s="199" t="s">
        <v>507</v>
      </c>
      <c r="CG316" s="199" t="s">
        <v>507</v>
      </c>
      <c r="CH316" s="199">
        <v>0</v>
      </c>
      <c r="CI316" s="199">
        <v>0</v>
      </c>
      <c r="CJ316" s="199">
        <v>-0.5</v>
      </c>
      <c r="CK316" s="199">
        <v>1</v>
      </c>
      <c r="CL316" s="396"/>
      <c r="CO316" s="309" t="s">
        <v>192</v>
      </c>
      <c r="CP316" s="199"/>
      <c r="CQ316" s="199"/>
      <c r="CR316" s="199"/>
      <c r="CS316" s="199"/>
      <c r="CT316" s="199"/>
      <c r="CU316" s="199"/>
      <c r="CV316" s="199"/>
      <c r="CW316" s="199"/>
      <c r="CX316" s="199"/>
      <c r="CY316" s="199"/>
      <c r="CZ316" s="199"/>
      <c r="DA316" s="199" t="s">
        <v>507</v>
      </c>
      <c r="DB316" s="199" t="s">
        <v>507</v>
      </c>
      <c r="DC316" s="199" t="s">
        <v>507</v>
      </c>
      <c r="DD316" s="199" t="s">
        <v>507</v>
      </c>
      <c r="DE316" s="199">
        <v>0</v>
      </c>
      <c r="DF316" s="199">
        <v>0</v>
      </c>
      <c r="DG316" s="199">
        <v>0</v>
      </c>
      <c r="DH316" s="199">
        <v>0</v>
      </c>
      <c r="DI316" s="307"/>
    </row>
    <row r="317" spans="1:113" x14ac:dyDescent="0.3">
      <c r="A317" s="1" t="s">
        <v>264</v>
      </c>
      <c r="B317" s="79"/>
      <c r="C317" s="191"/>
      <c r="D317" s="198"/>
      <c r="E317" s="191"/>
      <c r="F317" s="191"/>
      <c r="G317" s="80"/>
      <c r="H317" s="199" t="s">
        <v>507</v>
      </c>
      <c r="I317" s="199" t="s">
        <v>507</v>
      </c>
      <c r="J317" s="399"/>
      <c r="K317" s="199" t="s">
        <v>507</v>
      </c>
      <c r="L317" s="399"/>
      <c r="M317" s="199" t="s">
        <v>507</v>
      </c>
      <c r="N317" s="399"/>
      <c r="O317" s="31" t="s">
        <v>507</v>
      </c>
      <c r="P317" s="31" t="s">
        <v>507</v>
      </c>
      <c r="Q317" s="31" t="s">
        <v>507</v>
      </c>
      <c r="R317" s="31" t="s">
        <v>507</v>
      </c>
      <c r="S317" s="31" t="s">
        <v>507</v>
      </c>
      <c r="T317" s="199" t="s">
        <v>507</v>
      </c>
      <c r="U317" s="396"/>
      <c r="X317" s="309" t="s">
        <v>264</v>
      </c>
      <c r="Y317" s="79"/>
      <c r="Z317" s="191"/>
      <c r="AA317" s="198"/>
      <c r="AB317" s="191"/>
      <c r="AC317" s="191"/>
      <c r="AD317" s="80"/>
      <c r="AE317" s="199"/>
      <c r="AF317" s="199" t="s">
        <v>507</v>
      </c>
      <c r="AG317" s="399"/>
      <c r="AH317" s="199" t="s">
        <v>507</v>
      </c>
      <c r="AI317" s="399"/>
      <c r="AJ317" s="199" t="s">
        <v>507</v>
      </c>
      <c r="AK317" s="399"/>
      <c r="AL317" s="31" t="s">
        <v>507</v>
      </c>
      <c r="AM317" s="31" t="s">
        <v>507</v>
      </c>
      <c r="AN317" s="31" t="s">
        <v>507</v>
      </c>
      <c r="AO317" s="31" t="s">
        <v>507</v>
      </c>
      <c r="AP317" s="31" t="s">
        <v>507</v>
      </c>
      <c r="AQ317" s="199" t="s">
        <v>507</v>
      </c>
      <c r="AR317" s="396"/>
      <c r="AU317" s="309" t="s">
        <v>264</v>
      </c>
      <c r="AV317" s="79"/>
      <c r="AW317" s="191"/>
      <c r="AX317" s="198"/>
      <c r="AY317" s="191"/>
      <c r="AZ317" s="191"/>
      <c r="BA317" s="80"/>
      <c r="BB317" s="199" t="s">
        <v>507</v>
      </c>
      <c r="BC317" s="199" t="s">
        <v>507</v>
      </c>
      <c r="BD317" s="399"/>
      <c r="BE317" s="199" t="s">
        <v>507</v>
      </c>
      <c r="BF317" s="399"/>
      <c r="BG317" s="199" t="s">
        <v>507</v>
      </c>
      <c r="BH317" s="399"/>
      <c r="BI317" s="199" t="s">
        <v>507</v>
      </c>
      <c r="BJ317" s="199" t="s">
        <v>507</v>
      </c>
      <c r="BK317" s="199" t="s">
        <v>507</v>
      </c>
      <c r="BL317" s="199" t="s">
        <v>507</v>
      </c>
      <c r="BM317" s="199" t="s">
        <v>507</v>
      </c>
      <c r="BN317" s="199" t="s">
        <v>507</v>
      </c>
      <c r="BO317" s="396"/>
      <c r="BR317" s="309" t="s">
        <v>264</v>
      </c>
      <c r="BS317" s="79"/>
      <c r="BT317" s="191"/>
      <c r="BU317" s="198"/>
      <c r="BV317" s="191"/>
      <c r="BW317" s="191"/>
      <c r="BX317" s="80"/>
      <c r="BY317" s="199" t="s">
        <v>507</v>
      </c>
      <c r="BZ317" s="199" t="s">
        <v>507</v>
      </c>
      <c r="CA317" s="399"/>
      <c r="CB317" s="199" t="s">
        <v>507</v>
      </c>
      <c r="CC317" s="399"/>
      <c r="CD317" s="199" t="s">
        <v>507</v>
      </c>
      <c r="CE317" s="399"/>
      <c r="CF317" s="199" t="s">
        <v>507</v>
      </c>
      <c r="CG317" s="199" t="s">
        <v>507</v>
      </c>
      <c r="CH317" s="199" t="s">
        <v>507</v>
      </c>
      <c r="CI317" s="199" t="s">
        <v>507</v>
      </c>
      <c r="CJ317" s="199" t="s">
        <v>507</v>
      </c>
      <c r="CK317" s="199" t="s">
        <v>507</v>
      </c>
      <c r="CL317" s="396"/>
      <c r="CO317" s="309" t="s">
        <v>264</v>
      </c>
      <c r="CP317" s="79"/>
      <c r="CQ317" s="191"/>
      <c r="CR317" s="198"/>
      <c r="CS317" s="191"/>
      <c r="CT317" s="191"/>
      <c r="CU317" s="80"/>
      <c r="CV317" s="199" t="s">
        <v>507</v>
      </c>
      <c r="CW317" s="199" t="s">
        <v>507</v>
      </c>
      <c r="CX317" s="199" t="s">
        <v>507</v>
      </c>
      <c r="CY317" s="199" t="s">
        <v>507</v>
      </c>
      <c r="CZ317" s="199" t="s">
        <v>507</v>
      </c>
      <c r="DA317" s="199" t="s">
        <v>507</v>
      </c>
      <c r="DB317" s="199" t="s">
        <v>507</v>
      </c>
      <c r="DC317" s="199" t="s">
        <v>507</v>
      </c>
      <c r="DD317" s="199" t="s">
        <v>507</v>
      </c>
      <c r="DE317" s="199" t="s">
        <v>507</v>
      </c>
      <c r="DF317" s="199" t="s">
        <v>507</v>
      </c>
      <c r="DG317" s="199" t="s">
        <v>507</v>
      </c>
      <c r="DH317" s="199" t="s">
        <v>507</v>
      </c>
      <c r="DI317" s="307"/>
    </row>
    <row r="318" spans="1:113" x14ac:dyDescent="0.3">
      <c r="A318" s="3" t="s">
        <v>456</v>
      </c>
      <c r="B318" s="199">
        <v>0</v>
      </c>
      <c r="C318" s="199">
        <v>0</v>
      </c>
      <c r="D318" s="199" t="s">
        <v>507</v>
      </c>
      <c r="E318" s="199" t="s">
        <v>507</v>
      </c>
      <c r="F318" s="199" t="s">
        <v>507</v>
      </c>
      <c r="G318" s="199" t="s">
        <v>507</v>
      </c>
      <c r="H318" s="199" t="s">
        <v>507</v>
      </c>
      <c r="I318" s="199" t="s">
        <v>507</v>
      </c>
      <c r="J318" s="399"/>
      <c r="K318" s="199" t="s">
        <v>507</v>
      </c>
      <c r="L318" s="399"/>
      <c r="M318" s="199" t="s">
        <v>507</v>
      </c>
      <c r="N318" s="399"/>
      <c r="O318" s="31" t="s">
        <v>507</v>
      </c>
      <c r="P318" s="31" t="s">
        <v>507</v>
      </c>
      <c r="Q318" s="31" t="s">
        <v>507</v>
      </c>
      <c r="R318" s="31">
        <v>1.1739130434782608</v>
      </c>
      <c r="S318" s="31" t="s">
        <v>507</v>
      </c>
      <c r="T318" s="199" t="s">
        <v>507</v>
      </c>
      <c r="U318" s="396"/>
      <c r="X318" s="310" t="s">
        <v>456</v>
      </c>
      <c r="Y318" s="199">
        <v>2</v>
      </c>
      <c r="Z318" s="199">
        <v>-0.16666666666666663</v>
      </c>
      <c r="AA318" s="199" t="s">
        <v>507</v>
      </c>
      <c r="AB318" s="199" t="s">
        <v>507</v>
      </c>
      <c r="AC318" s="199" t="s">
        <v>507</v>
      </c>
      <c r="AD318" s="199" t="s">
        <v>507</v>
      </c>
      <c r="AE318" s="199" t="s">
        <v>507</v>
      </c>
      <c r="AF318" s="199" t="s">
        <v>507</v>
      </c>
      <c r="AG318" s="399"/>
      <c r="AH318" s="199" t="s">
        <v>507</v>
      </c>
      <c r="AI318" s="399"/>
      <c r="AJ318" s="199" t="s">
        <v>507</v>
      </c>
      <c r="AK318" s="399"/>
      <c r="AL318" s="31" t="s">
        <v>507</v>
      </c>
      <c r="AM318" s="31" t="s">
        <v>507</v>
      </c>
      <c r="AN318" s="31" t="s">
        <v>507</v>
      </c>
      <c r="AO318" s="31">
        <v>-0.16666666666666663</v>
      </c>
      <c r="AP318" s="31" t="s">
        <v>507</v>
      </c>
      <c r="AQ318" s="199" t="s">
        <v>507</v>
      </c>
      <c r="AR318" s="396"/>
      <c r="AU318" s="310" t="s">
        <v>456</v>
      </c>
      <c r="AV318" s="199">
        <v>0</v>
      </c>
      <c r="AW318" s="199">
        <v>0.30000000000000004</v>
      </c>
      <c r="AX318" s="199" t="s">
        <v>507</v>
      </c>
      <c r="AY318" s="199" t="s">
        <v>507</v>
      </c>
      <c r="AZ318" s="199" t="s">
        <v>507</v>
      </c>
      <c r="BA318" s="199" t="s">
        <v>507</v>
      </c>
      <c r="BB318" s="199" t="s">
        <v>507</v>
      </c>
      <c r="BC318" s="199" t="s">
        <v>507</v>
      </c>
      <c r="BD318" s="399"/>
      <c r="BE318" s="199" t="s">
        <v>507</v>
      </c>
      <c r="BF318" s="399"/>
      <c r="BG318" s="199" t="s">
        <v>507</v>
      </c>
      <c r="BH318" s="399"/>
      <c r="BI318" s="199" t="s">
        <v>507</v>
      </c>
      <c r="BJ318" s="199" t="s">
        <v>507</v>
      </c>
      <c r="BK318" s="199" t="s">
        <v>507</v>
      </c>
      <c r="BL318" s="199">
        <v>0</v>
      </c>
      <c r="BM318" s="199" t="s">
        <v>507</v>
      </c>
      <c r="BN318" s="199" t="s">
        <v>507</v>
      </c>
      <c r="BO318" s="396"/>
      <c r="BR318" s="310" t="s">
        <v>456</v>
      </c>
      <c r="BS318" s="199">
        <v>-0.25</v>
      </c>
      <c r="BT318" s="199">
        <v>0.33333333333333326</v>
      </c>
      <c r="BU318" s="199" t="s">
        <v>507</v>
      </c>
      <c r="BV318" s="199" t="s">
        <v>507</v>
      </c>
      <c r="BW318" s="199" t="s">
        <v>507</v>
      </c>
      <c r="BX318" s="199" t="s">
        <v>507</v>
      </c>
      <c r="BY318" s="199" t="s">
        <v>507</v>
      </c>
      <c r="BZ318" s="199" t="s">
        <v>507</v>
      </c>
      <c r="CA318" s="399"/>
      <c r="CB318" s="199" t="s">
        <v>507</v>
      </c>
      <c r="CC318" s="399"/>
      <c r="CD318" s="199" t="s">
        <v>507</v>
      </c>
      <c r="CE318" s="399"/>
      <c r="CF318" s="199" t="s">
        <v>507</v>
      </c>
      <c r="CG318" s="199" t="s">
        <v>507</v>
      </c>
      <c r="CH318" s="199" t="s">
        <v>507</v>
      </c>
      <c r="CI318" s="199">
        <v>4</v>
      </c>
      <c r="CJ318" s="199" t="s">
        <v>507</v>
      </c>
      <c r="CK318" s="199" t="s">
        <v>507</v>
      </c>
      <c r="CL318" s="396"/>
      <c r="CO318" s="310" t="s">
        <v>456</v>
      </c>
      <c r="CP318" s="199">
        <v>-0.30000000000000004</v>
      </c>
      <c r="CQ318" s="199">
        <v>0.25714285714285712</v>
      </c>
      <c r="CR318" s="199" t="s">
        <v>507</v>
      </c>
      <c r="CS318" s="199" t="s">
        <v>507</v>
      </c>
      <c r="CT318" s="199" t="s">
        <v>507</v>
      </c>
      <c r="CU318" s="199" t="s">
        <v>507</v>
      </c>
      <c r="CV318" s="199" t="s">
        <v>507</v>
      </c>
      <c r="CW318" s="199" t="s">
        <v>507</v>
      </c>
      <c r="CX318" s="199" t="s">
        <v>507</v>
      </c>
      <c r="CY318" s="199" t="s">
        <v>507</v>
      </c>
      <c r="CZ318" s="199" t="s">
        <v>507</v>
      </c>
      <c r="DA318" s="199" t="s">
        <v>507</v>
      </c>
      <c r="DB318" s="199" t="s">
        <v>507</v>
      </c>
      <c r="DC318" s="199" t="s">
        <v>507</v>
      </c>
      <c r="DD318" s="199" t="s">
        <v>507</v>
      </c>
      <c r="DE318" s="199" t="s">
        <v>507</v>
      </c>
      <c r="DF318" s="199">
        <v>0.33333333333333326</v>
      </c>
      <c r="DG318" s="199" t="s">
        <v>507</v>
      </c>
      <c r="DH318" s="199" t="s">
        <v>507</v>
      </c>
      <c r="DI318" s="307"/>
    </row>
    <row r="319" spans="1:113" x14ac:dyDescent="0.3">
      <c r="A319" s="1" t="s">
        <v>86</v>
      </c>
      <c r="B319" s="199">
        <v>0</v>
      </c>
      <c r="C319" s="199">
        <v>0</v>
      </c>
      <c r="D319" s="199">
        <v>0</v>
      </c>
      <c r="E319" s="199" t="s">
        <v>507</v>
      </c>
      <c r="F319" s="199" t="s">
        <v>507</v>
      </c>
      <c r="G319" s="199" t="s">
        <v>507</v>
      </c>
      <c r="H319" s="199" t="s">
        <v>507</v>
      </c>
      <c r="I319" s="199" t="s">
        <v>507</v>
      </c>
      <c r="J319" s="399"/>
      <c r="K319" s="199" t="s">
        <v>507</v>
      </c>
      <c r="L319" s="399"/>
      <c r="M319" s="199" t="s">
        <v>507</v>
      </c>
      <c r="N319" s="399"/>
      <c r="O319" s="31" t="s">
        <v>507</v>
      </c>
      <c r="P319" s="31" t="s">
        <v>507</v>
      </c>
      <c r="Q319" s="31" t="s">
        <v>507</v>
      </c>
      <c r="R319" s="31">
        <v>0</v>
      </c>
      <c r="S319" s="31" t="s">
        <v>507</v>
      </c>
      <c r="T319" s="199" t="s">
        <v>507</v>
      </c>
      <c r="U319" s="396"/>
      <c r="X319" s="309" t="s">
        <v>86</v>
      </c>
      <c r="Y319" s="199">
        <v>0</v>
      </c>
      <c r="Z319" s="199">
        <v>0</v>
      </c>
      <c r="AA319" s="199">
        <v>0</v>
      </c>
      <c r="AB319" s="199" t="s">
        <v>507</v>
      </c>
      <c r="AC319" s="199" t="s">
        <v>507</v>
      </c>
      <c r="AD319" s="199" t="s">
        <v>507</v>
      </c>
      <c r="AE319" s="199"/>
      <c r="AF319" s="199" t="s">
        <v>507</v>
      </c>
      <c r="AG319" s="399"/>
      <c r="AH319" s="199" t="s">
        <v>507</v>
      </c>
      <c r="AI319" s="399"/>
      <c r="AJ319" s="199" t="s">
        <v>507</v>
      </c>
      <c r="AK319" s="399"/>
      <c r="AL319" s="31" t="s">
        <v>507</v>
      </c>
      <c r="AM319" s="31" t="s">
        <v>507</v>
      </c>
      <c r="AN319" s="31" t="s">
        <v>507</v>
      </c>
      <c r="AO319" s="31">
        <v>0</v>
      </c>
      <c r="AP319" s="31" t="s">
        <v>507</v>
      </c>
      <c r="AQ319" s="199" t="s">
        <v>507</v>
      </c>
      <c r="AR319" s="396"/>
      <c r="AU319" s="309" t="s">
        <v>86</v>
      </c>
      <c r="AV319" s="199">
        <v>0</v>
      </c>
      <c r="AW319" s="199">
        <v>0</v>
      </c>
      <c r="AX319" s="199">
        <v>0</v>
      </c>
      <c r="AY319" s="199" t="s">
        <v>507</v>
      </c>
      <c r="AZ319" s="199" t="s">
        <v>507</v>
      </c>
      <c r="BA319" s="199" t="s">
        <v>507</v>
      </c>
      <c r="BB319" s="199" t="s">
        <v>507</v>
      </c>
      <c r="BC319" s="199" t="s">
        <v>507</v>
      </c>
      <c r="BD319" s="399"/>
      <c r="BE319" s="199" t="s">
        <v>507</v>
      </c>
      <c r="BF319" s="399"/>
      <c r="BG319" s="199" t="s">
        <v>507</v>
      </c>
      <c r="BH319" s="399"/>
      <c r="BI319" s="199" t="s">
        <v>507</v>
      </c>
      <c r="BJ319" s="199" t="s">
        <v>507</v>
      </c>
      <c r="BK319" s="199" t="s">
        <v>507</v>
      </c>
      <c r="BL319" s="199">
        <v>0</v>
      </c>
      <c r="BM319" s="199" t="s">
        <v>507</v>
      </c>
      <c r="BN319" s="199" t="s">
        <v>507</v>
      </c>
      <c r="BO319" s="396"/>
      <c r="BR319" s="309" t="s">
        <v>86</v>
      </c>
      <c r="BS319" s="199">
        <v>0</v>
      </c>
      <c r="BT319" s="199">
        <v>0</v>
      </c>
      <c r="BU319" s="199">
        <v>-0.25</v>
      </c>
      <c r="BV319" s="199" t="s">
        <v>507</v>
      </c>
      <c r="BW319" s="199" t="s">
        <v>507</v>
      </c>
      <c r="BX319" s="199" t="s">
        <v>507</v>
      </c>
      <c r="BY319" s="199" t="s">
        <v>507</v>
      </c>
      <c r="BZ319" s="199" t="s">
        <v>507</v>
      </c>
      <c r="CA319" s="399"/>
      <c r="CB319" s="199" t="s">
        <v>507</v>
      </c>
      <c r="CC319" s="399"/>
      <c r="CD319" s="199" t="s">
        <v>507</v>
      </c>
      <c r="CE319" s="399"/>
      <c r="CF319" s="199" t="s">
        <v>507</v>
      </c>
      <c r="CG319" s="199" t="s">
        <v>507</v>
      </c>
      <c r="CH319" s="199" t="s">
        <v>507</v>
      </c>
      <c r="CI319" s="199">
        <v>-0.5</v>
      </c>
      <c r="CJ319" s="199" t="s">
        <v>507</v>
      </c>
      <c r="CK319" s="199" t="s">
        <v>507</v>
      </c>
      <c r="CL319" s="396"/>
      <c r="CO319" s="309" t="s">
        <v>86</v>
      </c>
      <c r="CP319" s="199">
        <v>-0.125</v>
      </c>
      <c r="CQ319" s="199">
        <v>0.14285714285714279</v>
      </c>
      <c r="CR319" s="199">
        <v>-0.125</v>
      </c>
      <c r="CS319" s="199" t="s">
        <v>507</v>
      </c>
      <c r="CT319" s="199" t="s">
        <v>507</v>
      </c>
      <c r="CU319" s="199" t="s">
        <v>507</v>
      </c>
      <c r="CV319" s="199" t="s">
        <v>507</v>
      </c>
      <c r="CW319" s="199" t="s">
        <v>507</v>
      </c>
      <c r="CX319" s="199" t="s">
        <v>507</v>
      </c>
      <c r="CY319" s="199" t="s">
        <v>507</v>
      </c>
      <c r="CZ319" s="199" t="s">
        <v>507</v>
      </c>
      <c r="DA319" s="199" t="s">
        <v>507</v>
      </c>
      <c r="DB319" s="199" t="s">
        <v>507</v>
      </c>
      <c r="DC319" s="199" t="s">
        <v>507</v>
      </c>
      <c r="DD319" s="199" t="s">
        <v>507</v>
      </c>
      <c r="DE319" s="199" t="s">
        <v>507</v>
      </c>
      <c r="DF319" s="199">
        <v>0.92307692307692313</v>
      </c>
      <c r="DG319" s="199" t="s">
        <v>507</v>
      </c>
      <c r="DH319" s="199" t="s">
        <v>507</v>
      </c>
      <c r="DI319" s="307"/>
    </row>
    <row r="320" spans="1:113" x14ac:dyDescent="0.3">
      <c r="A320" s="1" t="s">
        <v>267</v>
      </c>
      <c r="B320" s="199"/>
      <c r="C320" s="199"/>
      <c r="D320" s="199"/>
      <c r="E320" s="199"/>
      <c r="F320" s="199"/>
      <c r="G320" s="199"/>
      <c r="H320" s="199"/>
      <c r="I320" s="199"/>
      <c r="J320" s="399"/>
      <c r="K320" s="199"/>
      <c r="L320" s="399"/>
      <c r="M320" s="199"/>
      <c r="N320" s="399"/>
      <c r="O320" s="31"/>
      <c r="P320" s="31"/>
      <c r="Q320" s="31"/>
      <c r="R320" s="31"/>
      <c r="S320" s="31" t="s">
        <v>507</v>
      </c>
      <c r="T320" s="199" t="s">
        <v>507</v>
      </c>
      <c r="U320" s="396"/>
      <c r="X320" s="309" t="s">
        <v>267</v>
      </c>
      <c r="Y320" s="199"/>
      <c r="Z320" s="199"/>
      <c r="AA320" s="199"/>
      <c r="AB320" s="199"/>
      <c r="AC320" s="199"/>
      <c r="AD320" s="199"/>
      <c r="AE320" s="199"/>
      <c r="AF320" s="199"/>
      <c r="AG320" s="399"/>
      <c r="AH320" s="199"/>
      <c r="AI320" s="399"/>
      <c r="AJ320" s="199"/>
      <c r="AK320" s="399"/>
      <c r="AL320" s="31"/>
      <c r="AM320" s="31"/>
      <c r="AN320" s="31"/>
      <c r="AO320" s="31"/>
      <c r="AP320" s="31" t="s">
        <v>507</v>
      </c>
      <c r="AQ320" s="199" t="s">
        <v>507</v>
      </c>
      <c r="AR320" s="396"/>
      <c r="AU320" s="309" t="s">
        <v>267</v>
      </c>
      <c r="AV320" s="199"/>
      <c r="AW320" s="199"/>
      <c r="AX320" s="199"/>
      <c r="AY320" s="199"/>
      <c r="AZ320" s="199"/>
      <c r="BA320" s="199"/>
      <c r="BB320" s="199"/>
      <c r="BC320" s="199"/>
      <c r="BD320" s="399"/>
      <c r="BE320" s="199"/>
      <c r="BF320" s="399"/>
      <c r="BG320" s="199"/>
      <c r="BH320" s="399"/>
      <c r="BI320" s="199"/>
      <c r="BJ320" s="199"/>
      <c r="BK320" s="199"/>
      <c r="BL320" s="199"/>
      <c r="BM320" s="199" t="s">
        <v>507</v>
      </c>
      <c r="BN320" s="199" t="s">
        <v>507</v>
      </c>
      <c r="BO320" s="396"/>
      <c r="BR320" s="309" t="s">
        <v>267</v>
      </c>
      <c r="BS320" s="199"/>
      <c r="BT320" s="199"/>
      <c r="BU320" s="199"/>
      <c r="BV320" s="199"/>
      <c r="BW320" s="199"/>
      <c r="BX320" s="199"/>
      <c r="BY320" s="199"/>
      <c r="BZ320" s="199"/>
      <c r="CA320" s="399"/>
      <c r="CB320" s="199"/>
      <c r="CC320" s="399"/>
      <c r="CD320" s="199"/>
      <c r="CE320" s="399"/>
      <c r="CF320" s="199"/>
      <c r="CG320" s="199"/>
      <c r="CH320" s="199"/>
      <c r="CI320" s="199"/>
      <c r="CJ320" s="199" t="s">
        <v>507</v>
      </c>
      <c r="CK320" s="199" t="s">
        <v>507</v>
      </c>
      <c r="CL320" s="396"/>
      <c r="CO320" s="309" t="s">
        <v>267</v>
      </c>
      <c r="CP320" s="199"/>
      <c r="CQ320" s="199"/>
      <c r="CR320" s="199"/>
      <c r="CS320" s="199"/>
      <c r="CT320" s="199"/>
      <c r="CU320" s="199"/>
      <c r="CV320" s="199"/>
      <c r="CW320" s="199"/>
      <c r="CX320" s="199"/>
      <c r="CY320" s="199"/>
      <c r="CZ320" s="199"/>
      <c r="DA320" s="199"/>
      <c r="DB320" s="199"/>
      <c r="DC320" s="199"/>
      <c r="DD320" s="199"/>
      <c r="DE320" s="199"/>
      <c r="DF320" s="199"/>
      <c r="DG320" s="199" t="s">
        <v>507</v>
      </c>
      <c r="DH320" s="199" t="s">
        <v>507</v>
      </c>
      <c r="DI320" s="307"/>
    </row>
    <row r="321" spans="1:113" x14ac:dyDescent="0.3">
      <c r="A321" s="1" t="s">
        <v>37</v>
      </c>
      <c r="B321" s="199">
        <v>-0.16666666666666663</v>
      </c>
      <c r="C321" s="199" t="s">
        <v>507</v>
      </c>
      <c r="D321" s="199" t="s">
        <v>507</v>
      </c>
      <c r="E321" s="199" t="s">
        <v>507</v>
      </c>
      <c r="F321" s="199" t="s">
        <v>507</v>
      </c>
      <c r="G321" s="199" t="s">
        <v>507</v>
      </c>
      <c r="H321" s="199">
        <v>0</v>
      </c>
      <c r="I321" s="199" t="s">
        <v>507</v>
      </c>
      <c r="J321" s="399"/>
      <c r="K321" s="199" t="s">
        <v>507</v>
      </c>
      <c r="L321" s="399"/>
      <c r="M321" s="199" t="s">
        <v>507</v>
      </c>
      <c r="N321" s="399"/>
      <c r="O321" s="31" t="s">
        <v>507</v>
      </c>
      <c r="P321" s="31" t="s">
        <v>507</v>
      </c>
      <c r="Q321" s="31">
        <v>-7.6923076923076872E-2</v>
      </c>
      <c r="R321" s="31" t="s">
        <v>507</v>
      </c>
      <c r="S321" s="31" t="s">
        <v>507</v>
      </c>
      <c r="T321" s="199" t="s">
        <v>507</v>
      </c>
      <c r="U321" s="396"/>
      <c r="X321" s="309" t="s">
        <v>37</v>
      </c>
      <c r="Y321" s="199">
        <v>0</v>
      </c>
      <c r="Z321" s="199" t="s">
        <v>507</v>
      </c>
      <c r="AA321" s="199" t="s">
        <v>507</v>
      </c>
      <c r="AB321" s="199" t="s">
        <v>507</v>
      </c>
      <c r="AC321" s="199" t="s">
        <v>507</v>
      </c>
      <c r="AD321" s="199" t="s">
        <v>507</v>
      </c>
      <c r="AE321" s="199">
        <v>0</v>
      </c>
      <c r="AF321" s="199" t="s">
        <v>507</v>
      </c>
      <c r="AG321" s="399"/>
      <c r="AH321" s="199" t="s">
        <v>507</v>
      </c>
      <c r="AI321" s="399"/>
      <c r="AJ321" s="199" t="s">
        <v>507</v>
      </c>
      <c r="AK321" s="399"/>
      <c r="AL321" s="31" t="s">
        <v>507</v>
      </c>
      <c r="AM321" s="31" t="s">
        <v>507</v>
      </c>
      <c r="AN321" s="31">
        <v>0.26315789473684204</v>
      </c>
      <c r="AO321" s="31" t="s">
        <v>507</v>
      </c>
      <c r="AP321" s="31" t="s">
        <v>507</v>
      </c>
      <c r="AQ321" s="199" t="s">
        <v>507</v>
      </c>
      <c r="AR321" s="396"/>
      <c r="AU321" s="309" t="s">
        <v>37</v>
      </c>
      <c r="AV321" s="199">
        <v>0</v>
      </c>
      <c r="AW321" s="199" t="s">
        <v>507</v>
      </c>
      <c r="AX321" s="199" t="s">
        <v>507</v>
      </c>
      <c r="AY321" s="199" t="s">
        <v>507</v>
      </c>
      <c r="AZ321" s="199" t="s">
        <v>507</v>
      </c>
      <c r="BA321" s="199" t="s">
        <v>507</v>
      </c>
      <c r="BB321" s="199">
        <v>0</v>
      </c>
      <c r="BC321" s="199" t="s">
        <v>507</v>
      </c>
      <c r="BD321" s="399"/>
      <c r="BE321" s="199" t="s">
        <v>507</v>
      </c>
      <c r="BF321" s="399"/>
      <c r="BG321" s="199" t="s">
        <v>507</v>
      </c>
      <c r="BH321" s="399"/>
      <c r="BI321" s="199" t="s">
        <v>507</v>
      </c>
      <c r="BJ321" s="199" t="s">
        <v>507</v>
      </c>
      <c r="BK321" s="199">
        <v>0</v>
      </c>
      <c r="BL321" s="199" t="s">
        <v>507</v>
      </c>
      <c r="BM321" s="199" t="s">
        <v>507</v>
      </c>
      <c r="BN321" s="199" t="s">
        <v>507</v>
      </c>
      <c r="BO321" s="396"/>
      <c r="BR321" s="309" t="s">
        <v>37</v>
      </c>
      <c r="BS321" s="199">
        <v>-0.25</v>
      </c>
      <c r="BT321" s="199" t="s">
        <v>507</v>
      </c>
      <c r="BU321" s="199" t="s">
        <v>507</v>
      </c>
      <c r="BV321" s="199" t="s">
        <v>507</v>
      </c>
      <c r="BW321" s="199" t="s">
        <v>507</v>
      </c>
      <c r="BX321" s="199">
        <v>0</v>
      </c>
      <c r="BY321" s="199">
        <v>0</v>
      </c>
      <c r="BZ321" s="199" t="s">
        <v>507</v>
      </c>
      <c r="CA321" s="399"/>
      <c r="CB321" s="199" t="s">
        <v>507</v>
      </c>
      <c r="CC321" s="399"/>
      <c r="CD321" s="199" t="s">
        <v>507</v>
      </c>
      <c r="CE321" s="399"/>
      <c r="CF321" s="199" t="s">
        <v>507</v>
      </c>
      <c r="CG321" s="199" t="s">
        <v>507</v>
      </c>
      <c r="CH321" s="199">
        <v>0.33333333333333326</v>
      </c>
      <c r="CI321" s="199" t="s">
        <v>507</v>
      </c>
      <c r="CJ321" s="199" t="s">
        <v>507</v>
      </c>
      <c r="CK321" s="199" t="s">
        <v>507</v>
      </c>
      <c r="CL321" s="396"/>
      <c r="CO321" s="309" t="s">
        <v>37</v>
      </c>
      <c r="CP321" s="199">
        <v>-0.1875</v>
      </c>
      <c r="CQ321" s="199" t="s">
        <v>507</v>
      </c>
      <c r="CR321" s="199" t="s">
        <v>507</v>
      </c>
      <c r="CS321" s="199" t="s">
        <v>507</v>
      </c>
      <c r="CT321" s="199" t="s">
        <v>507</v>
      </c>
      <c r="CU321" s="199" t="s">
        <v>507</v>
      </c>
      <c r="CV321" s="199">
        <v>0</v>
      </c>
      <c r="CW321" s="199" t="s">
        <v>507</v>
      </c>
      <c r="CX321" s="199" t="s">
        <v>507</v>
      </c>
      <c r="CY321" s="199">
        <v>0</v>
      </c>
      <c r="CZ321" s="199">
        <v>0</v>
      </c>
      <c r="DA321" s="199" t="s">
        <v>507</v>
      </c>
      <c r="DB321" s="199" t="s">
        <v>507</v>
      </c>
      <c r="DC321" s="199" t="s">
        <v>507</v>
      </c>
      <c r="DD321" s="199" t="s">
        <v>507</v>
      </c>
      <c r="DE321" s="199">
        <v>-9.0909090909090939E-2</v>
      </c>
      <c r="DF321" s="199" t="s">
        <v>507</v>
      </c>
      <c r="DG321" s="199" t="s">
        <v>507</v>
      </c>
      <c r="DH321" s="199" t="s">
        <v>507</v>
      </c>
      <c r="DI321" s="307"/>
    </row>
    <row r="322" spans="1:113" ht="14.5" thickBot="1" x14ac:dyDescent="0.35">
      <c r="A322" s="1" t="s">
        <v>45</v>
      </c>
      <c r="B322" s="199" t="s">
        <v>507</v>
      </c>
      <c r="C322" s="199" t="s">
        <v>507</v>
      </c>
      <c r="D322" s="199" t="s">
        <v>507</v>
      </c>
      <c r="E322" s="199" t="s">
        <v>507</v>
      </c>
      <c r="F322" s="199" t="s">
        <v>507</v>
      </c>
      <c r="G322" s="199" t="s">
        <v>507</v>
      </c>
      <c r="H322" s="199">
        <v>0.25</v>
      </c>
      <c r="I322" s="199">
        <v>-9.9999999999999978E-2</v>
      </c>
      <c r="J322" s="399"/>
      <c r="K322" s="199">
        <v>-0.11111111111111116</v>
      </c>
      <c r="L322" s="399"/>
      <c r="M322" s="199">
        <v>0.1875</v>
      </c>
      <c r="N322" s="399"/>
      <c r="O322" s="31">
        <v>5.2631578947368363E-2</v>
      </c>
      <c r="P322" s="31">
        <v>0</v>
      </c>
      <c r="Q322" s="31">
        <v>0</v>
      </c>
      <c r="R322" s="31">
        <v>0</v>
      </c>
      <c r="S322" s="31">
        <v>0</v>
      </c>
      <c r="T322" s="199">
        <v>0</v>
      </c>
      <c r="U322" s="396"/>
      <c r="X322" s="342" t="s">
        <v>45</v>
      </c>
      <c r="Y322" s="199" t="s">
        <v>507</v>
      </c>
      <c r="Z322" s="199" t="s">
        <v>507</v>
      </c>
      <c r="AA322" s="199" t="s">
        <v>507</v>
      </c>
      <c r="AB322" s="199" t="s">
        <v>507</v>
      </c>
      <c r="AC322" s="199" t="s">
        <v>507</v>
      </c>
      <c r="AD322" s="199" t="s">
        <v>507</v>
      </c>
      <c r="AE322" s="199">
        <v>6.25E-2</v>
      </c>
      <c r="AF322" s="199">
        <v>-5.8823529411764719E-2</v>
      </c>
      <c r="AG322" s="399"/>
      <c r="AH322" s="199">
        <v>-6.25E-2</v>
      </c>
      <c r="AI322" s="399"/>
      <c r="AJ322" s="199">
        <v>0.1333333333333333</v>
      </c>
      <c r="AK322" s="399"/>
      <c r="AL322" s="31">
        <v>0</v>
      </c>
      <c r="AM322" s="31">
        <v>-5.8823529411764719E-2</v>
      </c>
      <c r="AN322" s="31">
        <v>0</v>
      </c>
      <c r="AO322" s="31">
        <v>0.125</v>
      </c>
      <c r="AP322" s="31">
        <v>-0.11111111111111116</v>
      </c>
      <c r="AQ322" s="199">
        <v>-0.25</v>
      </c>
      <c r="AR322" s="396"/>
      <c r="AU322" s="342" t="s">
        <v>441</v>
      </c>
      <c r="AV322" s="199" t="s">
        <v>507</v>
      </c>
      <c r="AW322" s="199" t="s">
        <v>507</v>
      </c>
      <c r="AX322" s="199" t="s">
        <v>507</v>
      </c>
      <c r="AY322" s="199" t="s">
        <v>507</v>
      </c>
      <c r="AZ322" s="199" t="s">
        <v>507</v>
      </c>
      <c r="BA322" s="199" t="s">
        <v>507</v>
      </c>
      <c r="BB322" s="199">
        <v>0.19999999999999996</v>
      </c>
      <c r="BC322" s="199">
        <v>-0.16666666666666663</v>
      </c>
      <c r="BD322" s="399"/>
      <c r="BE322" s="199">
        <v>0</v>
      </c>
      <c r="BF322" s="399"/>
      <c r="BG322" s="199">
        <v>0</v>
      </c>
      <c r="BH322" s="399"/>
      <c r="BI322" s="199">
        <v>0.19999999999999996</v>
      </c>
      <c r="BJ322" s="199">
        <v>0.16666666666666674</v>
      </c>
      <c r="BK322" s="199">
        <v>0</v>
      </c>
      <c r="BL322" s="199">
        <v>-0.2857142857142857</v>
      </c>
      <c r="BM322" s="199">
        <v>0.39999999999999991</v>
      </c>
      <c r="BN322" s="199">
        <v>0</v>
      </c>
      <c r="BO322" s="396"/>
      <c r="BR322" s="342" t="s">
        <v>45</v>
      </c>
      <c r="BS322" s="199" t="s">
        <v>507</v>
      </c>
      <c r="BT322" s="199" t="s">
        <v>507</v>
      </c>
      <c r="BU322" s="199" t="s">
        <v>507</v>
      </c>
      <c r="BV322" s="199" t="s">
        <v>507</v>
      </c>
      <c r="BW322" s="199" t="s">
        <v>507</v>
      </c>
      <c r="BX322" s="199" t="s">
        <v>507</v>
      </c>
      <c r="BY322" s="199">
        <v>-0.8</v>
      </c>
      <c r="BZ322" s="199">
        <v>1.5</v>
      </c>
      <c r="CA322" s="399"/>
      <c r="CB322" s="199">
        <v>0</v>
      </c>
      <c r="CC322" s="399"/>
      <c r="CD322" s="199">
        <v>0</v>
      </c>
      <c r="CE322" s="399"/>
      <c r="CF322" s="199">
        <v>1</v>
      </c>
      <c r="CG322" s="199">
        <v>0</v>
      </c>
      <c r="CH322" s="199">
        <v>0</v>
      </c>
      <c r="CI322" s="199">
        <v>0</v>
      </c>
      <c r="CJ322" s="199">
        <v>0</v>
      </c>
      <c r="CK322" s="199">
        <v>0</v>
      </c>
      <c r="CL322" s="396"/>
      <c r="CO322" s="342" t="s">
        <v>441</v>
      </c>
      <c r="CP322" s="199" t="s">
        <v>507</v>
      </c>
      <c r="CQ322" s="199" t="s">
        <v>507</v>
      </c>
      <c r="CR322" s="199" t="s">
        <v>507</v>
      </c>
      <c r="CS322" s="199" t="s">
        <v>507</v>
      </c>
      <c r="CT322" s="199" t="s">
        <v>507</v>
      </c>
      <c r="CU322" s="199" t="s">
        <v>507</v>
      </c>
      <c r="CV322" s="199">
        <v>0</v>
      </c>
      <c r="CW322" s="199">
        <v>0</v>
      </c>
      <c r="CX322" s="199">
        <v>0</v>
      </c>
      <c r="CY322" s="199">
        <v>0</v>
      </c>
      <c r="CZ322" s="199">
        <v>-0.19999999999999996</v>
      </c>
      <c r="DA322" s="199">
        <v>0.25</v>
      </c>
      <c r="DB322" s="199">
        <v>0</v>
      </c>
      <c r="DC322" s="199">
        <v>0</v>
      </c>
      <c r="DD322" s="199">
        <v>0</v>
      </c>
      <c r="DE322" s="199">
        <v>-0.19999999999999996</v>
      </c>
      <c r="DF322" s="199">
        <v>0</v>
      </c>
      <c r="DG322" s="199">
        <v>0</v>
      </c>
      <c r="DH322" s="199">
        <v>0</v>
      </c>
      <c r="DI322" s="308"/>
    </row>
    <row r="323" spans="1:113" ht="14.5" thickBot="1" x14ac:dyDescent="0.35">
      <c r="A323" s="37" t="s">
        <v>468</v>
      </c>
      <c r="B323" s="202">
        <v>-0.21951219512195119</v>
      </c>
      <c r="C323" s="202">
        <v>6.25E-2</v>
      </c>
      <c r="D323" s="202">
        <v>0.17647058823529416</v>
      </c>
      <c r="E323" s="202">
        <v>-0.19999999999999996</v>
      </c>
      <c r="F323" s="202">
        <v>0.375</v>
      </c>
      <c r="G323" s="202" t="s">
        <v>507</v>
      </c>
      <c r="H323" s="202">
        <v>4.3478260869565188E-2</v>
      </c>
      <c r="I323" s="203">
        <v>-0.16666666666666663</v>
      </c>
      <c r="J323" s="400"/>
      <c r="K323" s="204">
        <v>0.125</v>
      </c>
      <c r="L323" s="400"/>
      <c r="M323" s="204">
        <v>6.6666666666666652E-2</v>
      </c>
      <c r="N323" s="405"/>
      <c r="O323" s="349">
        <v>-8.333333333333337E-2</v>
      </c>
      <c r="P323" s="40">
        <v>-9.0909090909090939E-2</v>
      </c>
      <c r="Q323" s="40">
        <v>0.14999999999999991</v>
      </c>
      <c r="R323" s="40">
        <v>4.3478260869565188E-2</v>
      </c>
      <c r="S323" s="40">
        <v>0</v>
      </c>
      <c r="T323" s="203">
        <v>-8.333333333333337E-2</v>
      </c>
      <c r="U323" s="397"/>
      <c r="X323" s="37" t="s">
        <v>468</v>
      </c>
      <c r="Y323" s="202">
        <v>0.19999999999999996</v>
      </c>
      <c r="Z323" s="202">
        <v>0</v>
      </c>
      <c r="AA323" s="202">
        <v>8.3333333333333037E-3</v>
      </c>
      <c r="AB323" s="202">
        <v>-8.2644628099173278E-3</v>
      </c>
      <c r="AC323" s="202">
        <v>-4.166666666666663E-2</v>
      </c>
      <c r="AD323" s="202" t="s">
        <v>507</v>
      </c>
      <c r="AE323" s="202">
        <v>-7.6923076923076872E-2</v>
      </c>
      <c r="AF323" s="203">
        <v>-8.333333333333337E-2</v>
      </c>
      <c r="AG323" s="400"/>
      <c r="AH323" s="204">
        <v>9.0909090909090828E-2</v>
      </c>
      <c r="AI323" s="400"/>
      <c r="AJ323" s="204">
        <v>0</v>
      </c>
      <c r="AK323" s="405"/>
      <c r="AL323" s="349">
        <v>0</v>
      </c>
      <c r="AM323" s="40">
        <v>0.16666666666666674</v>
      </c>
      <c r="AN323" s="40">
        <v>-0.1428571428571429</v>
      </c>
      <c r="AO323" s="40">
        <v>0</v>
      </c>
      <c r="AP323" s="40">
        <v>0</v>
      </c>
      <c r="AQ323" s="350">
        <v>0</v>
      </c>
      <c r="AR323" s="397"/>
      <c r="AU323" s="37" t="s">
        <v>468</v>
      </c>
      <c r="AV323" s="202">
        <v>-0.16666666666666663</v>
      </c>
      <c r="AW323" s="202">
        <v>0.19999999999999996</v>
      </c>
      <c r="AX323" s="202">
        <v>-0.16666666666666663</v>
      </c>
      <c r="AY323" s="202">
        <v>0.19999999999999996</v>
      </c>
      <c r="AZ323" s="202">
        <v>0.16666666666666674</v>
      </c>
      <c r="BA323" s="202" t="s">
        <v>507</v>
      </c>
      <c r="BB323" s="202">
        <v>-0.19999999999999996</v>
      </c>
      <c r="BC323" s="203">
        <v>0</v>
      </c>
      <c r="BD323" s="400"/>
      <c r="BE323" s="204">
        <v>0</v>
      </c>
      <c r="BF323" s="400"/>
      <c r="BG323" s="204">
        <v>-8.333333333333337E-2</v>
      </c>
      <c r="BH323" s="405"/>
      <c r="BI323" s="206">
        <v>-1.8181818181818188E-2</v>
      </c>
      <c r="BJ323" s="202">
        <v>0.11111111111111116</v>
      </c>
      <c r="BK323" s="202">
        <v>0</v>
      </c>
      <c r="BL323" s="202">
        <v>0</v>
      </c>
      <c r="BM323" s="202">
        <v>-0.25</v>
      </c>
      <c r="BN323" s="203">
        <v>-0.11111111111111116</v>
      </c>
      <c r="BO323" s="397"/>
      <c r="BR323" s="37" t="s">
        <v>468</v>
      </c>
      <c r="BS323" s="241">
        <v>-0.25</v>
      </c>
      <c r="BT323" s="241">
        <v>0.33333333333333326</v>
      </c>
      <c r="BU323" s="241">
        <v>-0.25</v>
      </c>
      <c r="BV323" s="241">
        <v>0.33333333333333326</v>
      </c>
      <c r="BW323" s="241">
        <v>0</v>
      </c>
      <c r="BX323" s="241" t="s">
        <v>507</v>
      </c>
      <c r="BY323" s="241">
        <v>0</v>
      </c>
      <c r="BZ323" s="205">
        <v>-0.5</v>
      </c>
      <c r="CA323" s="400"/>
      <c r="CB323" s="242">
        <v>0.5</v>
      </c>
      <c r="CC323" s="400"/>
      <c r="CD323" s="242">
        <v>0.33333333333333326</v>
      </c>
      <c r="CE323" s="400"/>
      <c r="CF323" s="351">
        <v>0</v>
      </c>
      <c r="CG323" s="241">
        <v>-0.25</v>
      </c>
      <c r="CH323" s="241">
        <v>0.33333333333333326</v>
      </c>
      <c r="CI323" s="241">
        <v>-0.5</v>
      </c>
      <c r="CJ323" s="241">
        <v>0</v>
      </c>
      <c r="CK323" s="205">
        <v>1</v>
      </c>
      <c r="CL323" s="397"/>
      <c r="CO323" s="37" t="s">
        <v>468</v>
      </c>
      <c r="CP323" s="202">
        <v>-0.17045454545454541</v>
      </c>
      <c r="CQ323" s="202">
        <v>-0.12328767123287676</v>
      </c>
      <c r="CR323" s="202">
        <v>0.375</v>
      </c>
      <c r="CS323" s="202">
        <v>6.8181818181818121E-2</v>
      </c>
      <c r="CT323" s="202">
        <v>6.3829787234042534E-2</v>
      </c>
      <c r="CU323" s="202" t="s">
        <v>507</v>
      </c>
      <c r="CV323" s="202">
        <v>0.25</v>
      </c>
      <c r="CW323" s="202">
        <v>-0.12</v>
      </c>
      <c r="CX323" s="202">
        <v>0</v>
      </c>
      <c r="CY323" s="202">
        <v>9.0909090909090828E-2</v>
      </c>
      <c r="CZ323" s="202">
        <v>0</v>
      </c>
      <c r="DA323" s="202">
        <v>0</v>
      </c>
      <c r="DB323" s="202">
        <v>-8.333333333333337E-2</v>
      </c>
      <c r="DC323" s="202">
        <v>0.11363636363636354</v>
      </c>
      <c r="DD323" s="202">
        <v>-0.18367346938775508</v>
      </c>
      <c r="DE323" s="202">
        <v>0</v>
      </c>
      <c r="DF323" s="202">
        <v>0.25</v>
      </c>
      <c r="DG323" s="202">
        <v>-0.19999999999999996</v>
      </c>
      <c r="DH323" s="202">
        <v>0.10000000000000009</v>
      </c>
      <c r="DI323" s="203">
        <f>(DI293/DH293)-1</f>
        <v>0.10000000000000009</v>
      </c>
    </row>
    <row r="328" spans="1:113" x14ac:dyDescent="0.3">
      <c r="A328" s="394" t="s">
        <v>845</v>
      </c>
      <c r="B328" s="394"/>
      <c r="C328" s="115" t="s">
        <v>846</v>
      </c>
      <c r="D328" s="114"/>
      <c r="E328" s="114"/>
      <c r="F328" s="114"/>
      <c r="G328" s="114"/>
      <c r="H328" s="114"/>
      <c r="I328" s="114"/>
      <c r="J328" s="114"/>
    </row>
    <row r="330" spans="1:113" ht="26" x14ac:dyDescent="0.3">
      <c r="A330" s="30" t="s">
        <v>447</v>
      </c>
      <c r="B330" s="106" t="s">
        <v>839</v>
      </c>
      <c r="C330" s="106" t="s">
        <v>915</v>
      </c>
      <c r="D330" s="106" t="s">
        <v>980</v>
      </c>
      <c r="E330" s="54" t="s">
        <v>982</v>
      </c>
      <c r="F330" s="54" t="s">
        <v>983</v>
      </c>
      <c r="G330" s="54" t="s">
        <v>984</v>
      </c>
      <c r="H330" s="34" t="s">
        <v>985</v>
      </c>
      <c r="I330" s="54" t="s">
        <v>986</v>
      </c>
      <c r="J330" s="106" t="s">
        <v>969</v>
      </c>
    </row>
    <row r="331" spans="1:113" x14ac:dyDescent="0.3">
      <c r="A331" s="1" t="s">
        <v>205</v>
      </c>
      <c r="B331" s="170" t="s">
        <v>83</v>
      </c>
      <c r="C331" s="170" t="s">
        <v>83</v>
      </c>
      <c r="D331" s="170" t="s">
        <v>83</v>
      </c>
      <c r="E331" s="182" t="s">
        <v>83</v>
      </c>
      <c r="F331" s="170" t="s">
        <v>83</v>
      </c>
      <c r="G331" s="170" t="s">
        <v>83</v>
      </c>
      <c r="H331" s="243" t="s">
        <v>83</v>
      </c>
      <c r="I331" s="243" t="s">
        <v>83</v>
      </c>
      <c r="J331" s="170">
        <v>25</v>
      </c>
    </row>
    <row r="332" spans="1:113" x14ac:dyDescent="0.3">
      <c r="A332" s="64" t="s">
        <v>72</v>
      </c>
      <c r="B332" s="59">
        <v>50</v>
      </c>
      <c r="C332" s="171" t="s">
        <v>455</v>
      </c>
      <c r="D332" s="172">
        <v>25</v>
      </c>
      <c r="E332" s="244">
        <v>25</v>
      </c>
      <c r="F332" s="243">
        <v>25</v>
      </c>
      <c r="G332" s="72">
        <v>100</v>
      </c>
      <c r="H332" s="72">
        <v>100</v>
      </c>
      <c r="I332" s="55">
        <v>50</v>
      </c>
      <c r="J332" s="173">
        <v>100</v>
      </c>
      <c r="M332" s="1" t="s">
        <v>956</v>
      </c>
    </row>
    <row r="333" spans="1:113" x14ac:dyDescent="0.3">
      <c r="A333" s="64" t="s">
        <v>0</v>
      </c>
      <c r="B333" s="59">
        <v>10</v>
      </c>
      <c r="C333" s="127">
        <v>10</v>
      </c>
      <c r="D333" s="172">
        <v>10</v>
      </c>
      <c r="E333" s="245">
        <v>25</v>
      </c>
      <c r="F333" s="72">
        <v>15</v>
      </c>
      <c r="G333" s="72">
        <v>100</v>
      </c>
      <c r="H333" s="243">
        <v>48</v>
      </c>
      <c r="I333" s="243">
        <v>25</v>
      </c>
      <c r="J333" s="169" t="s">
        <v>455</v>
      </c>
    </row>
    <row r="334" spans="1:113" x14ac:dyDescent="0.3">
      <c r="A334" s="64" t="s">
        <v>79</v>
      </c>
      <c r="B334" s="171" t="s">
        <v>455</v>
      </c>
      <c r="C334" s="178">
        <v>200</v>
      </c>
      <c r="D334" s="172">
        <v>250</v>
      </c>
      <c r="E334" s="245">
        <v>25</v>
      </c>
      <c r="F334" s="72">
        <v>20</v>
      </c>
      <c r="G334" s="243">
        <v>100</v>
      </c>
      <c r="H334" s="72">
        <v>45</v>
      </c>
      <c r="I334" s="55">
        <v>25</v>
      </c>
      <c r="J334" s="169" t="s">
        <v>455</v>
      </c>
    </row>
    <row r="335" spans="1:113" x14ac:dyDescent="0.3">
      <c r="A335" s="64" t="s">
        <v>1008</v>
      </c>
      <c r="B335" s="171" t="s">
        <v>455</v>
      </c>
      <c r="C335" s="171" t="s">
        <v>455</v>
      </c>
      <c r="D335" s="171" t="s">
        <v>455</v>
      </c>
      <c r="E335" s="171" t="s">
        <v>455</v>
      </c>
      <c r="F335" s="171" t="s">
        <v>455</v>
      </c>
      <c r="G335" s="171" t="s">
        <v>455</v>
      </c>
      <c r="H335" s="243">
        <v>48</v>
      </c>
      <c r="I335" s="169" t="s">
        <v>455</v>
      </c>
      <c r="J335" s="169" t="s">
        <v>455</v>
      </c>
    </row>
    <row r="336" spans="1:113" x14ac:dyDescent="0.3">
      <c r="A336" s="64" t="s">
        <v>164</v>
      </c>
      <c r="B336" s="171" t="s">
        <v>455</v>
      </c>
      <c r="C336" s="171" t="s">
        <v>455</v>
      </c>
      <c r="D336" s="171" t="s">
        <v>455</v>
      </c>
      <c r="E336" s="244">
        <v>25</v>
      </c>
      <c r="F336" s="169" t="s">
        <v>455</v>
      </c>
      <c r="G336" s="243">
        <v>100</v>
      </c>
      <c r="H336" s="72">
        <v>48</v>
      </c>
      <c r="I336" s="56">
        <v>25</v>
      </c>
      <c r="J336" s="169" t="s">
        <v>455</v>
      </c>
    </row>
    <row r="337" spans="1:10" x14ac:dyDescent="0.3">
      <c r="A337" s="64" t="s">
        <v>153</v>
      </c>
      <c r="B337" s="171" t="s">
        <v>455</v>
      </c>
      <c r="C337" s="171" t="s">
        <v>455</v>
      </c>
      <c r="D337" s="183" t="s">
        <v>455</v>
      </c>
      <c r="E337" s="246" t="s">
        <v>83</v>
      </c>
      <c r="F337" s="169" t="s">
        <v>455</v>
      </c>
      <c r="G337" s="169" t="s">
        <v>455</v>
      </c>
      <c r="H337" s="243">
        <v>48</v>
      </c>
      <c r="I337" s="55">
        <v>20</v>
      </c>
      <c r="J337" s="169" t="s">
        <v>455</v>
      </c>
    </row>
    <row r="338" spans="1:10" x14ac:dyDescent="0.3">
      <c r="A338" s="64" t="s">
        <v>201</v>
      </c>
      <c r="B338" s="171" t="s">
        <v>455</v>
      </c>
      <c r="C338" s="171" t="s">
        <v>455</v>
      </c>
      <c r="D338" s="171" t="s">
        <v>455</v>
      </c>
      <c r="E338" s="171" t="s">
        <v>455</v>
      </c>
      <c r="F338" s="171" t="s">
        <v>455</v>
      </c>
      <c r="G338" s="171" t="s">
        <v>455</v>
      </c>
      <c r="H338" s="171" t="s">
        <v>455</v>
      </c>
      <c r="I338" s="243">
        <v>25</v>
      </c>
      <c r="J338" s="169" t="s">
        <v>455</v>
      </c>
    </row>
    <row r="339" spans="1:10" x14ac:dyDescent="0.3">
      <c r="A339" s="64" t="s">
        <v>80</v>
      </c>
      <c r="B339" s="172">
        <v>15</v>
      </c>
      <c r="C339" s="172">
        <v>25</v>
      </c>
      <c r="D339" s="178">
        <v>20</v>
      </c>
      <c r="E339" s="244">
        <v>25</v>
      </c>
      <c r="F339" s="72">
        <v>25</v>
      </c>
      <c r="G339" s="243">
        <v>100</v>
      </c>
      <c r="H339" s="72">
        <v>25</v>
      </c>
      <c r="I339" s="55">
        <v>25</v>
      </c>
      <c r="J339" s="173">
        <v>25</v>
      </c>
    </row>
    <row r="340" spans="1:10" x14ac:dyDescent="0.3">
      <c r="A340" s="64" t="s">
        <v>71</v>
      </c>
      <c r="B340" s="172">
        <v>45</v>
      </c>
      <c r="C340" s="172">
        <v>15</v>
      </c>
      <c r="D340" s="178">
        <v>15</v>
      </c>
      <c r="E340" s="244">
        <v>100</v>
      </c>
      <c r="F340" s="169" t="s">
        <v>455</v>
      </c>
      <c r="G340" s="72">
        <v>100</v>
      </c>
      <c r="H340" s="169" t="s">
        <v>455</v>
      </c>
      <c r="I340" s="55">
        <v>25</v>
      </c>
      <c r="J340" s="169" t="s">
        <v>455</v>
      </c>
    </row>
    <row r="341" spans="1:10" x14ac:dyDescent="0.3">
      <c r="A341" s="65" t="s">
        <v>82</v>
      </c>
      <c r="B341" s="142">
        <v>50</v>
      </c>
      <c r="C341" s="142">
        <v>50</v>
      </c>
      <c r="D341" s="183" t="s">
        <v>455</v>
      </c>
      <c r="E341" s="247">
        <v>25</v>
      </c>
      <c r="F341" s="72">
        <v>25</v>
      </c>
      <c r="G341" s="169" t="s">
        <v>455</v>
      </c>
      <c r="H341" s="72">
        <v>10</v>
      </c>
      <c r="I341" s="55">
        <v>10</v>
      </c>
      <c r="J341" s="169" t="s">
        <v>455</v>
      </c>
    </row>
    <row r="342" spans="1:10" x14ac:dyDescent="0.3">
      <c r="A342" s="65" t="s">
        <v>177</v>
      </c>
      <c r="B342" s="248" t="s">
        <v>455</v>
      </c>
      <c r="C342" s="248" t="s">
        <v>455</v>
      </c>
      <c r="D342" s="248" t="s">
        <v>455</v>
      </c>
      <c r="E342" s="245">
        <v>25</v>
      </c>
      <c r="F342" s="72">
        <v>25</v>
      </c>
      <c r="G342" s="169" t="s">
        <v>455</v>
      </c>
      <c r="H342" s="169" t="s">
        <v>455</v>
      </c>
      <c r="I342" s="169" t="s">
        <v>455</v>
      </c>
      <c r="J342" s="56">
        <v>25</v>
      </c>
    </row>
    <row r="343" spans="1:10" x14ac:dyDescent="0.3">
      <c r="A343" s="64" t="s">
        <v>73</v>
      </c>
      <c r="B343" s="172">
        <v>25</v>
      </c>
      <c r="C343" s="172">
        <v>25</v>
      </c>
      <c r="D343" s="172">
        <v>25</v>
      </c>
      <c r="E343" s="244">
        <v>25</v>
      </c>
      <c r="F343" s="72">
        <v>25</v>
      </c>
      <c r="G343" s="72">
        <v>100</v>
      </c>
      <c r="H343" s="72">
        <v>25</v>
      </c>
      <c r="I343" s="169" t="s">
        <v>455</v>
      </c>
      <c r="J343" s="169" t="s">
        <v>455</v>
      </c>
    </row>
    <row r="344" spans="1:10" x14ac:dyDescent="0.3">
      <c r="A344" s="64" t="s">
        <v>41</v>
      </c>
      <c r="B344" s="76" t="s">
        <v>841</v>
      </c>
      <c r="C344" s="59">
        <v>100</v>
      </c>
      <c r="D344" s="59">
        <v>100</v>
      </c>
      <c r="E344" s="244">
        <v>100</v>
      </c>
      <c r="F344" s="72">
        <v>150</v>
      </c>
      <c r="G344" s="72">
        <v>150</v>
      </c>
      <c r="H344" s="72">
        <v>150</v>
      </c>
      <c r="I344" s="55">
        <v>100</v>
      </c>
      <c r="J344" s="169" t="s">
        <v>455</v>
      </c>
    </row>
    <row r="345" spans="1:10" x14ac:dyDescent="0.3">
      <c r="A345" s="64" t="s">
        <v>964</v>
      </c>
      <c r="B345" s="76"/>
      <c r="C345" s="59"/>
      <c r="D345" s="60"/>
      <c r="E345" s="244">
        <v>50</v>
      </c>
      <c r="F345" s="243">
        <v>25</v>
      </c>
      <c r="G345" s="243">
        <v>100</v>
      </c>
      <c r="H345" s="72">
        <v>25</v>
      </c>
      <c r="I345" s="56">
        <v>25</v>
      </c>
      <c r="J345" s="173">
        <v>25</v>
      </c>
    </row>
    <row r="346" spans="1:10" x14ac:dyDescent="0.3">
      <c r="A346" s="64" t="s">
        <v>196</v>
      </c>
      <c r="B346" s="76"/>
      <c r="C346" s="76" t="s">
        <v>841</v>
      </c>
      <c r="D346" s="183" t="s">
        <v>455</v>
      </c>
      <c r="E346" s="244">
        <v>25</v>
      </c>
      <c r="F346" s="243">
        <v>25</v>
      </c>
      <c r="G346" s="169" t="s">
        <v>455</v>
      </c>
      <c r="H346" s="72">
        <v>50</v>
      </c>
      <c r="I346" s="169" t="s">
        <v>455</v>
      </c>
      <c r="J346" s="169" t="s">
        <v>455</v>
      </c>
    </row>
    <row r="347" spans="1:10" x14ac:dyDescent="0.3">
      <c r="A347" s="64" t="s">
        <v>85</v>
      </c>
      <c r="B347" s="172">
        <v>10</v>
      </c>
      <c r="C347" s="185" t="s">
        <v>841</v>
      </c>
      <c r="D347" s="183" t="s">
        <v>455</v>
      </c>
      <c r="E347" s="176" t="s">
        <v>455</v>
      </c>
      <c r="F347" s="243">
        <v>25</v>
      </c>
      <c r="G347" s="243">
        <v>100</v>
      </c>
      <c r="H347" s="72">
        <v>50</v>
      </c>
      <c r="I347" s="55">
        <v>25</v>
      </c>
      <c r="J347" s="173">
        <v>10</v>
      </c>
    </row>
    <row r="348" spans="1:10" x14ac:dyDescent="0.3">
      <c r="A348" s="64" t="s">
        <v>81</v>
      </c>
      <c r="B348" s="97" t="s">
        <v>841</v>
      </c>
      <c r="C348" s="185" t="s">
        <v>841</v>
      </c>
      <c r="D348" s="76" t="s">
        <v>841</v>
      </c>
      <c r="E348" s="176" t="s">
        <v>455</v>
      </c>
      <c r="F348" s="243">
        <v>25</v>
      </c>
      <c r="G348" s="243">
        <v>100</v>
      </c>
      <c r="H348" s="169" t="s">
        <v>455</v>
      </c>
      <c r="I348" s="243" t="s">
        <v>83</v>
      </c>
      <c r="J348" s="169" t="s">
        <v>455</v>
      </c>
    </row>
    <row r="349" spans="1:10" x14ac:dyDescent="0.3">
      <c r="A349" s="64" t="s">
        <v>184</v>
      </c>
      <c r="B349" s="171" t="s">
        <v>455</v>
      </c>
      <c r="C349" s="171" t="s">
        <v>455</v>
      </c>
      <c r="D349" s="171" t="s">
        <v>455</v>
      </c>
      <c r="E349" s="176" t="s">
        <v>455</v>
      </c>
      <c r="F349" s="176" t="s">
        <v>455</v>
      </c>
      <c r="G349" s="176" t="s">
        <v>455</v>
      </c>
      <c r="H349" s="243">
        <v>48</v>
      </c>
      <c r="I349" s="55">
        <v>25</v>
      </c>
      <c r="J349" s="169" t="s">
        <v>455</v>
      </c>
    </row>
    <row r="350" spans="1:10" x14ac:dyDescent="0.3">
      <c r="A350" s="64" t="s">
        <v>159</v>
      </c>
      <c r="B350" s="171" t="s">
        <v>455</v>
      </c>
      <c r="C350" s="171" t="s">
        <v>455</v>
      </c>
      <c r="D350" s="171" t="s">
        <v>455</v>
      </c>
      <c r="E350" s="176" t="s">
        <v>455</v>
      </c>
      <c r="F350" s="243">
        <v>25</v>
      </c>
      <c r="G350" s="169" t="s">
        <v>455</v>
      </c>
      <c r="H350" s="243">
        <v>48</v>
      </c>
      <c r="I350" s="169" t="s">
        <v>455</v>
      </c>
      <c r="J350" s="169" t="s">
        <v>455</v>
      </c>
    </row>
    <row r="351" spans="1:10" x14ac:dyDescent="0.3">
      <c r="A351" s="231" t="s">
        <v>192</v>
      </c>
      <c r="B351" s="171" t="s">
        <v>455</v>
      </c>
      <c r="C351" s="171" t="s">
        <v>455</v>
      </c>
      <c r="D351" s="171" t="s">
        <v>455</v>
      </c>
      <c r="E351" s="244">
        <v>25</v>
      </c>
      <c r="F351" s="243">
        <v>25</v>
      </c>
      <c r="G351" s="243">
        <v>100</v>
      </c>
      <c r="H351" s="243">
        <v>48</v>
      </c>
      <c r="I351" s="243">
        <v>25</v>
      </c>
      <c r="J351" s="169" t="s">
        <v>455</v>
      </c>
    </row>
    <row r="352" spans="1:10" x14ac:dyDescent="0.3">
      <c r="A352" s="1" t="s">
        <v>264</v>
      </c>
      <c r="B352" s="171" t="s">
        <v>455</v>
      </c>
      <c r="C352" s="171" t="s">
        <v>455</v>
      </c>
      <c r="D352" s="171" t="s">
        <v>455</v>
      </c>
      <c r="E352" s="176" t="s">
        <v>455</v>
      </c>
      <c r="F352" s="169" t="s">
        <v>455</v>
      </c>
      <c r="G352" s="169" t="s">
        <v>455</v>
      </c>
      <c r="H352" s="169" t="s">
        <v>455</v>
      </c>
      <c r="I352" s="169" t="s">
        <v>455</v>
      </c>
      <c r="J352" s="169" t="s">
        <v>455</v>
      </c>
    </row>
    <row r="353" spans="1:10" x14ac:dyDescent="0.3">
      <c r="A353" s="65" t="s">
        <v>456</v>
      </c>
      <c r="B353" s="171" t="s">
        <v>455</v>
      </c>
      <c r="C353" s="128" t="s">
        <v>841</v>
      </c>
      <c r="D353" s="171" t="s">
        <v>455</v>
      </c>
      <c r="E353" s="176" t="s">
        <v>455</v>
      </c>
      <c r="F353" s="243">
        <v>25</v>
      </c>
      <c r="G353" s="243">
        <v>100</v>
      </c>
      <c r="H353" s="169" t="s">
        <v>455</v>
      </c>
      <c r="I353" s="169" t="s">
        <v>455</v>
      </c>
      <c r="J353" s="169" t="s">
        <v>455</v>
      </c>
    </row>
    <row r="354" spans="1:10" x14ac:dyDescent="0.3">
      <c r="A354" s="64" t="s">
        <v>86</v>
      </c>
      <c r="B354" s="171" t="s">
        <v>455</v>
      </c>
      <c r="C354" s="171" t="s">
        <v>455</v>
      </c>
      <c r="D354" s="171" t="s">
        <v>455</v>
      </c>
      <c r="E354" s="176" t="s">
        <v>455</v>
      </c>
      <c r="F354" s="72">
        <v>50</v>
      </c>
      <c r="G354" s="243">
        <v>100</v>
      </c>
      <c r="H354" s="169" t="s">
        <v>455</v>
      </c>
      <c r="I354" s="56" t="s">
        <v>83</v>
      </c>
      <c r="J354" s="169" t="s">
        <v>455</v>
      </c>
    </row>
    <row r="355" spans="1:10" x14ac:dyDescent="0.3">
      <c r="A355" s="64" t="s">
        <v>267</v>
      </c>
      <c r="B355" s="171" t="s">
        <v>455</v>
      </c>
      <c r="C355" s="171" t="s">
        <v>455</v>
      </c>
      <c r="D355" s="171" t="s">
        <v>455</v>
      </c>
      <c r="E355" s="176" t="s">
        <v>455</v>
      </c>
      <c r="F355" s="176" t="s">
        <v>455</v>
      </c>
      <c r="G355" s="176" t="s">
        <v>455</v>
      </c>
      <c r="H355" s="243">
        <v>48</v>
      </c>
      <c r="I355" s="169" t="s">
        <v>455</v>
      </c>
      <c r="J355" s="169" t="s">
        <v>455</v>
      </c>
    </row>
    <row r="356" spans="1:10" x14ac:dyDescent="0.3">
      <c r="A356" s="64" t="s">
        <v>37</v>
      </c>
      <c r="B356" s="97" t="s">
        <v>841</v>
      </c>
      <c r="C356" s="178">
        <v>15</v>
      </c>
      <c r="D356" s="171" t="s">
        <v>455</v>
      </c>
      <c r="E356" s="244">
        <v>25</v>
      </c>
      <c r="F356" s="243">
        <v>25</v>
      </c>
      <c r="G356" s="169" t="s">
        <v>455</v>
      </c>
      <c r="H356" s="169" t="s">
        <v>455</v>
      </c>
      <c r="I356" s="169" t="s">
        <v>455</v>
      </c>
      <c r="J356" s="169" t="s">
        <v>455</v>
      </c>
    </row>
    <row r="357" spans="1:10" ht="14.5" thickBot="1" x14ac:dyDescent="0.35">
      <c r="A357" s="1" t="s">
        <v>441</v>
      </c>
      <c r="B357" s="70">
        <v>10</v>
      </c>
      <c r="C357" s="70">
        <v>100</v>
      </c>
      <c r="D357" s="172">
        <v>100</v>
      </c>
      <c r="E357" s="247">
        <v>100</v>
      </c>
      <c r="F357" s="249">
        <v>100</v>
      </c>
      <c r="G357" s="72">
        <v>100</v>
      </c>
      <c r="H357" s="72">
        <v>100</v>
      </c>
      <c r="I357" s="56" t="s">
        <v>83</v>
      </c>
      <c r="J357" s="169" t="s">
        <v>455</v>
      </c>
    </row>
    <row r="358" spans="1:10" ht="14.5" thickBot="1" x14ac:dyDescent="0.35">
      <c r="A358" s="37" t="s">
        <v>468</v>
      </c>
      <c r="B358" s="108">
        <v>25</v>
      </c>
      <c r="C358" s="123">
        <v>25</v>
      </c>
      <c r="D358" s="196">
        <v>63</v>
      </c>
      <c r="E358" s="250">
        <v>25</v>
      </c>
      <c r="F358" s="251">
        <v>25</v>
      </c>
      <c r="G358" s="251">
        <v>100</v>
      </c>
      <c r="H358" s="252">
        <v>48</v>
      </c>
      <c r="I358" s="123">
        <v>25</v>
      </c>
      <c r="J358" s="123">
        <v>25</v>
      </c>
    </row>
    <row r="359" spans="1:10" x14ac:dyDescent="0.3">
      <c r="E359" s="253"/>
      <c r="G359" s="3"/>
      <c r="H359" s="3"/>
      <c r="I359" s="113"/>
      <c r="J359" s="113"/>
    </row>
    <row r="360" spans="1:10" ht="39" x14ac:dyDescent="0.3">
      <c r="A360" s="30" t="s">
        <v>447</v>
      </c>
      <c r="B360" s="107" t="s">
        <v>910</v>
      </c>
      <c r="C360" s="107" t="s">
        <v>988</v>
      </c>
      <c r="D360" s="78" t="s">
        <v>990</v>
      </c>
      <c r="E360" s="78" t="s">
        <v>991</v>
      </c>
      <c r="F360" s="78" t="s">
        <v>992</v>
      </c>
      <c r="G360" s="78" t="s">
        <v>996</v>
      </c>
      <c r="H360" s="78" t="s">
        <v>994</v>
      </c>
      <c r="I360" s="107" t="s">
        <v>1497</v>
      </c>
      <c r="J360" s="113"/>
    </row>
    <row r="361" spans="1:10" x14ac:dyDescent="0.3">
      <c r="A361" s="1" t="s">
        <v>205</v>
      </c>
      <c r="B361" s="199">
        <v>-6.25E-2</v>
      </c>
      <c r="C361" s="199" t="s">
        <v>507</v>
      </c>
      <c r="D361" s="199" t="s">
        <v>507</v>
      </c>
      <c r="E361" s="199" t="s">
        <v>507</v>
      </c>
      <c r="F361" s="199" t="s">
        <v>507</v>
      </c>
      <c r="G361" s="199" t="s">
        <v>507</v>
      </c>
      <c r="H361" s="199" t="s">
        <v>507</v>
      </c>
      <c r="I361" s="307"/>
      <c r="J361" s="113"/>
    </row>
    <row r="362" spans="1:10" x14ac:dyDescent="0.3">
      <c r="A362" s="1" t="s">
        <v>72</v>
      </c>
      <c r="B362" s="199" t="s">
        <v>507</v>
      </c>
      <c r="C362" s="199" t="s">
        <v>507</v>
      </c>
      <c r="D362" s="199">
        <v>0</v>
      </c>
      <c r="E362" s="199">
        <v>0</v>
      </c>
      <c r="F362" s="199">
        <v>3</v>
      </c>
      <c r="G362" s="199">
        <v>0</v>
      </c>
      <c r="H362" s="199">
        <v>-0.5</v>
      </c>
      <c r="I362" s="307">
        <f>(J332/I332)-1</f>
        <v>1</v>
      </c>
      <c r="J362" s="113"/>
    </row>
    <row r="363" spans="1:10" x14ac:dyDescent="0.3">
      <c r="A363" s="3" t="s">
        <v>0</v>
      </c>
      <c r="B363" s="199">
        <v>0</v>
      </c>
      <c r="C363" s="199">
        <v>0</v>
      </c>
      <c r="D363" s="199">
        <v>1.5</v>
      </c>
      <c r="E363" s="199">
        <v>-0.4</v>
      </c>
      <c r="F363" s="199">
        <v>5.666666666666667</v>
      </c>
      <c r="G363" s="199">
        <v>-0.52</v>
      </c>
      <c r="H363" s="199">
        <v>-0.47916666666666663</v>
      </c>
      <c r="I363" s="307"/>
      <c r="J363" s="113"/>
    </row>
    <row r="364" spans="1:10" x14ac:dyDescent="0.3">
      <c r="A364" s="3" t="s">
        <v>79</v>
      </c>
      <c r="B364" s="199" t="s">
        <v>507</v>
      </c>
      <c r="C364" s="199">
        <v>0.25</v>
      </c>
      <c r="D364" s="199">
        <v>-0.9</v>
      </c>
      <c r="E364" s="199">
        <v>-0.19999999999999996</v>
      </c>
      <c r="F364" s="199">
        <v>4</v>
      </c>
      <c r="G364" s="199">
        <v>-0.55000000000000004</v>
      </c>
      <c r="H364" s="199">
        <v>-0.44444444444444442</v>
      </c>
      <c r="I364" s="307"/>
      <c r="J364" s="113"/>
    </row>
    <row r="365" spans="1:10" x14ac:dyDescent="0.3">
      <c r="A365" s="3" t="s">
        <v>1008</v>
      </c>
      <c r="B365" s="199"/>
      <c r="C365" s="199"/>
      <c r="D365" s="199"/>
      <c r="E365" s="199"/>
      <c r="F365" s="199"/>
      <c r="G365" s="199" t="s">
        <v>507</v>
      </c>
      <c r="H365" s="199" t="s">
        <v>507</v>
      </c>
      <c r="I365" s="307"/>
      <c r="J365" s="113"/>
    </row>
    <row r="366" spans="1:10" x14ac:dyDescent="0.3">
      <c r="A366" s="3" t="s">
        <v>164</v>
      </c>
      <c r="B366" s="199"/>
      <c r="C366" s="199" t="s">
        <v>507</v>
      </c>
      <c r="D366" s="199" t="s">
        <v>507</v>
      </c>
      <c r="E366" s="199" t="s">
        <v>507</v>
      </c>
      <c r="F366" s="199" t="s">
        <v>507</v>
      </c>
      <c r="G366" s="199">
        <v>-0.52</v>
      </c>
      <c r="H366" s="199">
        <v>-0.47916666666666663</v>
      </c>
      <c r="I366" s="307"/>
      <c r="J366" s="113"/>
    </row>
    <row r="367" spans="1:10" x14ac:dyDescent="0.3">
      <c r="A367" s="3" t="s">
        <v>153</v>
      </c>
      <c r="B367" s="199" t="s">
        <v>507</v>
      </c>
      <c r="C367" s="199" t="s">
        <v>507</v>
      </c>
      <c r="D367" s="199" t="s">
        <v>507</v>
      </c>
      <c r="E367" s="199" t="s">
        <v>507</v>
      </c>
      <c r="F367" s="199" t="s">
        <v>507</v>
      </c>
      <c r="G367" s="199" t="s">
        <v>507</v>
      </c>
      <c r="H367" s="199">
        <v>-0.58333333333333326</v>
      </c>
      <c r="I367" s="307"/>
      <c r="J367" s="113"/>
    </row>
    <row r="368" spans="1:10" x14ac:dyDescent="0.3">
      <c r="A368" s="3" t="s">
        <v>201</v>
      </c>
      <c r="B368" s="199"/>
      <c r="C368" s="199"/>
      <c r="D368" s="199"/>
      <c r="E368" s="199"/>
      <c r="F368" s="199"/>
      <c r="G368" s="199"/>
      <c r="H368" s="199" t="s">
        <v>507</v>
      </c>
      <c r="I368" s="307"/>
      <c r="J368" s="113"/>
    </row>
    <row r="369" spans="1:10" x14ac:dyDescent="0.3">
      <c r="A369" s="1" t="s">
        <v>80</v>
      </c>
      <c r="B369" s="199">
        <v>0.66666666666666674</v>
      </c>
      <c r="C369" s="199">
        <v>-0.19999999999999996</v>
      </c>
      <c r="D369" s="199">
        <v>0.25</v>
      </c>
      <c r="E369" s="199">
        <v>0</v>
      </c>
      <c r="F369" s="199">
        <v>3</v>
      </c>
      <c r="G369" s="199">
        <v>-0.75</v>
      </c>
      <c r="H369" s="199">
        <v>0</v>
      </c>
      <c r="I369" s="307">
        <f>(J339/I339)-1</f>
        <v>0</v>
      </c>
      <c r="J369" s="113"/>
    </row>
    <row r="370" spans="1:10" x14ac:dyDescent="0.3">
      <c r="A370" s="1" t="s">
        <v>71</v>
      </c>
      <c r="B370" s="199">
        <v>-0.66666666666666674</v>
      </c>
      <c r="C370" s="199">
        <v>0</v>
      </c>
      <c r="D370" s="199">
        <v>5.666666666666667</v>
      </c>
      <c r="E370" s="199" t="s">
        <v>507</v>
      </c>
      <c r="F370" s="199" t="s">
        <v>507</v>
      </c>
      <c r="G370" s="199" t="s">
        <v>507</v>
      </c>
      <c r="H370" s="199" t="s">
        <v>507</v>
      </c>
      <c r="I370" s="307"/>
      <c r="J370" s="113"/>
    </row>
    <row r="371" spans="1:10" x14ac:dyDescent="0.3">
      <c r="A371" s="3" t="s">
        <v>82</v>
      </c>
      <c r="B371" s="199">
        <v>0</v>
      </c>
      <c r="C371" s="199" t="s">
        <v>507</v>
      </c>
      <c r="D371" s="199" t="s">
        <v>507</v>
      </c>
      <c r="E371" s="199">
        <v>0</v>
      </c>
      <c r="F371" s="199" t="s">
        <v>507</v>
      </c>
      <c r="G371" s="199" t="s">
        <v>507</v>
      </c>
      <c r="H371" s="199">
        <v>0</v>
      </c>
      <c r="I371" s="307"/>
      <c r="J371" s="113"/>
    </row>
    <row r="372" spans="1:10" x14ac:dyDescent="0.3">
      <c r="A372" s="3" t="s">
        <v>177</v>
      </c>
      <c r="B372" s="199"/>
      <c r="C372" s="199"/>
      <c r="D372" s="199" t="s">
        <v>507</v>
      </c>
      <c r="E372" s="199">
        <v>0</v>
      </c>
      <c r="F372" s="199" t="s">
        <v>507</v>
      </c>
      <c r="G372" s="199" t="s">
        <v>507</v>
      </c>
      <c r="H372" s="199" t="s">
        <v>507</v>
      </c>
      <c r="I372" s="307"/>
      <c r="J372" s="113"/>
    </row>
    <row r="373" spans="1:10" x14ac:dyDescent="0.3">
      <c r="A373" s="1" t="s">
        <v>73</v>
      </c>
      <c r="B373" s="199">
        <v>0</v>
      </c>
      <c r="C373" s="199">
        <v>0</v>
      </c>
      <c r="D373" s="199">
        <v>0</v>
      </c>
      <c r="E373" s="199">
        <v>0</v>
      </c>
      <c r="F373" s="199">
        <v>3</v>
      </c>
      <c r="G373" s="199">
        <v>-0.75</v>
      </c>
      <c r="H373" s="199" t="s">
        <v>507</v>
      </c>
      <c r="I373" s="307"/>
      <c r="J373" s="113"/>
    </row>
    <row r="374" spans="1:10" x14ac:dyDescent="0.3">
      <c r="A374" s="1" t="s">
        <v>41</v>
      </c>
      <c r="B374" s="199" t="s">
        <v>507</v>
      </c>
      <c r="C374" s="199">
        <v>0</v>
      </c>
      <c r="D374" s="199">
        <v>0</v>
      </c>
      <c r="E374" s="199">
        <v>0.5</v>
      </c>
      <c r="F374" s="199">
        <v>0</v>
      </c>
      <c r="G374" s="199">
        <v>0</v>
      </c>
      <c r="H374" s="199">
        <v>-0.33333333333333337</v>
      </c>
      <c r="I374" s="307"/>
      <c r="J374" s="113"/>
    </row>
    <row r="375" spans="1:10" x14ac:dyDescent="0.3">
      <c r="A375" s="1" t="s">
        <v>964</v>
      </c>
      <c r="B375" s="199"/>
      <c r="C375" s="199"/>
      <c r="D375" s="199" t="s">
        <v>507</v>
      </c>
      <c r="E375" s="199">
        <v>-0.5</v>
      </c>
      <c r="F375" s="199">
        <v>3</v>
      </c>
      <c r="G375" s="199">
        <v>-0.75</v>
      </c>
      <c r="H375" s="199">
        <v>0</v>
      </c>
      <c r="I375" s="307">
        <f>(J345/I345)-1</f>
        <v>0</v>
      </c>
      <c r="J375" s="113"/>
    </row>
    <row r="376" spans="1:10" x14ac:dyDescent="0.3">
      <c r="A376" s="1" t="s">
        <v>196</v>
      </c>
      <c r="B376" s="199" t="s">
        <v>507</v>
      </c>
      <c r="C376" s="199" t="s">
        <v>507</v>
      </c>
      <c r="D376" s="199" t="s">
        <v>507</v>
      </c>
      <c r="E376" s="199">
        <v>0</v>
      </c>
      <c r="F376" s="199" t="s">
        <v>507</v>
      </c>
      <c r="G376" s="199" t="s">
        <v>507</v>
      </c>
      <c r="H376" s="199" t="s">
        <v>507</v>
      </c>
      <c r="I376" s="307"/>
      <c r="J376" s="113"/>
    </row>
    <row r="377" spans="1:10" x14ac:dyDescent="0.3">
      <c r="A377" s="1" t="s">
        <v>85</v>
      </c>
      <c r="B377" s="199" t="s">
        <v>507</v>
      </c>
      <c r="C377" s="199" t="s">
        <v>507</v>
      </c>
      <c r="D377" s="199" t="s">
        <v>507</v>
      </c>
      <c r="E377" s="199" t="s">
        <v>507</v>
      </c>
      <c r="F377" s="199">
        <v>3</v>
      </c>
      <c r="G377" s="199">
        <v>-0.5</v>
      </c>
      <c r="H377" s="199">
        <v>-0.5</v>
      </c>
      <c r="I377" s="307">
        <f>(J347/I347)-1</f>
        <v>-0.6</v>
      </c>
      <c r="J377" s="113"/>
    </row>
    <row r="378" spans="1:10" x14ac:dyDescent="0.3">
      <c r="A378" s="1" t="s">
        <v>81</v>
      </c>
      <c r="B378" s="199" t="s">
        <v>507</v>
      </c>
      <c r="C378" s="199" t="s">
        <v>507</v>
      </c>
      <c r="D378" s="199" t="s">
        <v>507</v>
      </c>
      <c r="E378" s="199" t="s">
        <v>507</v>
      </c>
      <c r="F378" s="199">
        <v>3</v>
      </c>
      <c r="G378" s="199" t="s">
        <v>507</v>
      </c>
      <c r="H378" s="199" t="s">
        <v>507</v>
      </c>
      <c r="I378" s="307"/>
      <c r="J378" s="113"/>
    </row>
    <row r="379" spans="1:10" x14ac:dyDescent="0.3">
      <c r="A379" s="1" t="s">
        <v>184</v>
      </c>
      <c r="B379" s="199"/>
      <c r="C379" s="199"/>
      <c r="D379" s="199"/>
      <c r="E379" s="199"/>
      <c r="F379" s="199"/>
      <c r="G379" s="199" t="s">
        <v>507</v>
      </c>
      <c r="H379" s="199">
        <v>-0.47916666666666663</v>
      </c>
      <c r="I379" s="307"/>
      <c r="J379" s="113"/>
    </row>
    <row r="380" spans="1:10" x14ac:dyDescent="0.3">
      <c r="A380" s="1" t="s">
        <v>159</v>
      </c>
      <c r="B380" s="199" t="s">
        <v>507</v>
      </c>
      <c r="C380" s="199" t="s">
        <v>507</v>
      </c>
      <c r="D380" s="199" t="s">
        <v>507</v>
      </c>
      <c r="E380" s="199" t="s">
        <v>507</v>
      </c>
      <c r="F380" s="199" t="s">
        <v>507</v>
      </c>
      <c r="G380" s="199" t="s">
        <v>507</v>
      </c>
      <c r="H380" s="199" t="s">
        <v>507</v>
      </c>
      <c r="I380" s="307"/>
      <c r="J380" s="113"/>
    </row>
    <row r="381" spans="1:10" x14ac:dyDescent="0.3">
      <c r="A381" s="1" t="s">
        <v>192</v>
      </c>
      <c r="B381" s="199"/>
      <c r="C381" s="199" t="s">
        <v>507</v>
      </c>
      <c r="D381" s="199" t="s">
        <v>507</v>
      </c>
      <c r="E381" s="199">
        <v>0</v>
      </c>
      <c r="F381" s="199">
        <v>3</v>
      </c>
      <c r="G381" s="199">
        <v>-0.52</v>
      </c>
      <c r="H381" s="199">
        <v>-0.47916666666666663</v>
      </c>
      <c r="I381" s="307"/>
      <c r="J381" s="113"/>
    </row>
    <row r="382" spans="1:10" x14ac:dyDescent="0.3">
      <c r="A382" s="1" t="s">
        <v>264</v>
      </c>
      <c r="B382" s="199" t="s">
        <v>507</v>
      </c>
      <c r="C382" s="199" t="s">
        <v>507</v>
      </c>
      <c r="D382" s="199" t="s">
        <v>507</v>
      </c>
      <c r="E382" s="199" t="s">
        <v>507</v>
      </c>
      <c r="F382" s="199" t="s">
        <v>507</v>
      </c>
      <c r="G382" s="199" t="s">
        <v>507</v>
      </c>
      <c r="H382" s="199" t="s">
        <v>507</v>
      </c>
      <c r="I382" s="307"/>
      <c r="J382" s="113"/>
    </row>
    <row r="383" spans="1:10" x14ac:dyDescent="0.3">
      <c r="A383" s="3" t="s">
        <v>456</v>
      </c>
      <c r="B383" s="199" t="s">
        <v>507</v>
      </c>
      <c r="C383" s="199" t="s">
        <v>507</v>
      </c>
      <c r="D383" s="199" t="s">
        <v>507</v>
      </c>
      <c r="E383" s="199" t="s">
        <v>507</v>
      </c>
      <c r="F383" s="199">
        <v>3</v>
      </c>
      <c r="G383" s="199" t="s">
        <v>507</v>
      </c>
      <c r="H383" s="199" t="s">
        <v>507</v>
      </c>
      <c r="I383" s="307"/>
      <c r="J383" s="113"/>
    </row>
    <row r="384" spans="1:10" x14ac:dyDescent="0.3">
      <c r="A384" s="1" t="s">
        <v>86</v>
      </c>
      <c r="B384" s="199" t="s">
        <v>507</v>
      </c>
      <c r="C384" s="199" t="s">
        <v>507</v>
      </c>
      <c r="D384" s="199" t="s">
        <v>507</v>
      </c>
      <c r="E384" s="199" t="s">
        <v>507</v>
      </c>
      <c r="F384" s="199">
        <v>1</v>
      </c>
      <c r="G384" s="199" t="s">
        <v>507</v>
      </c>
      <c r="H384" s="199" t="s">
        <v>507</v>
      </c>
      <c r="I384" s="307"/>
    </row>
    <row r="385" spans="1:9" x14ac:dyDescent="0.3">
      <c r="A385" s="1" t="s">
        <v>267</v>
      </c>
      <c r="B385" s="199"/>
      <c r="C385" s="199"/>
      <c r="D385" s="199"/>
      <c r="E385" s="199"/>
      <c r="F385" s="199"/>
      <c r="G385" s="199" t="s">
        <v>507</v>
      </c>
      <c r="H385" s="199" t="s">
        <v>507</v>
      </c>
      <c r="I385" s="307"/>
    </row>
    <row r="386" spans="1:9" x14ac:dyDescent="0.3">
      <c r="A386" s="1" t="s">
        <v>37</v>
      </c>
      <c r="B386" s="199" t="s">
        <v>507</v>
      </c>
      <c r="C386" s="199" t="s">
        <v>507</v>
      </c>
      <c r="D386" s="199" t="s">
        <v>507</v>
      </c>
      <c r="E386" s="199">
        <v>0</v>
      </c>
      <c r="F386" s="199" t="s">
        <v>507</v>
      </c>
      <c r="G386" s="199" t="s">
        <v>507</v>
      </c>
      <c r="H386" s="199" t="s">
        <v>507</v>
      </c>
      <c r="I386" s="307"/>
    </row>
    <row r="387" spans="1:9" ht="14.5" thickBot="1" x14ac:dyDescent="0.35">
      <c r="A387" s="1" t="s">
        <v>45</v>
      </c>
      <c r="B387" s="199">
        <v>9</v>
      </c>
      <c r="C387" s="199">
        <v>0</v>
      </c>
      <c r="D387" s="199">
        <v>0</v>
      </c>
      <c r="E387" s="199">
        <v>0</v>
      </c>
      <c r="F387" s="199">
        <v>0</v>
      </c>
      <c r="G387" s="199">
        <v>0</v>
      </c>
      <c r="H387" s="199" t="s">
        <v>507</v>
      </c>
      <c r="I387" s="308"/>
    </row>
    <row r="388" spans="1:9" ht="14.5" thickBot="1" x14ac:dyDescent="0.35">
      <c r="A388" s="37" t="s">
        <v>468</v>
      </c>
      <c r="B388" s="202">
        <v>0</v>
      </c>
      <c r="C388" s="202">
        <v>1.52</v>
      </c>
      <c r="D388" s="202">
        <v>-0.60317460317460325</v>
      </c>
      <c r="E388" s="202">
        <v>0</v>
      </c>
      <c r="F388" s="202">
        <v>3</v>
      </c>
      <c r="G388" s="202">
        <v>-0.52</v>
      </c>
      <c r="H388" s="202">
        <v>-0.47916666666666663</v>
      </c>
      <c r="I388" s="203">
        <f>(I358/H358)-1</f>
        <v>-0.47916666666666663</v>
      </c>
    </row>
    <row r="389" spans="1:9" x14ac:dyDescent="0.3">
      <c r="A389" s="48"/>
      <c r="B389" s="254"/>
      <c r="C389" s="254"/>
      <c r="D389" s="254"/>
      <c r="E389" s="254"/>
      <c r="F389" s="254"/>
      <c r="G389" s="254"/>
      <c r="H389" s="254"/>
    </row>
    <row r="390" spans="1:9" x14ac:dyDescent="0.3">
      <c r="A390" s="113"/>
      <c r="C390" s="199"/>
      <c r="F390" s="254"/>
    </row>
    <row r="391" spans="1:9" x14ac:dyDescent="0.3">
      <c r="A391" s="404" t="s">
        <v>508</v>
      </c>
      <c r="B391" s="404"/>
      <c r="C391" s="404"/>
      <c r="D391" s="404"/>
      <c r="E391" s="404"/>
      <c r="F391" s="404"/>
      <c r="G391" s="404"/>
      <c r="H391" s="404"/>
    </row>
    <row r="392" spans="1:9" x14ac:dyDescent="0.3">
      <c r="A392" s="403" t="s">
        <v>509</v>
      </c>
      <c r="B392" s="403"/>
      <c r="C392" s="403"/>
      <c r="D392" s="403"/>
      <c r="E392" s="403"/>
      <c r="F392" s="403"/>
      <c r="G392" s="403"/>
      <c r="H392" s="403"/>
    </row>
    <row r="393" spans="1:9" x14ac:dyDescent="0.3">
      <c r="A393" s="403"/>
      <c r="B393" s="403"/>
      <c r="C393" s="403"/>
      <c r="D393" s="403"/>
      <c r="E393" s="403"/>
      <c r="F393" s="403"/>
      <c r="G393" s="403"/>
      <c r="H393" s="403"/>
    </row>
  </sheetData>
  <mergeCells count="131">
    <mergeCell ref="CL104:CL131"/>
    <mergeCell ref="BO104:BO131"/>
    <mergeCell ref="A4:AU4"/>
    <mergeCell ref="A8:U8"/>
    <mergeCell ref="X8:AR8"/>
    <mergeCell ref="AU8:BO8"/>
    <mergeCell ref="BR8:CL8"/>
    <mergeCell ref="A71:U71"/>
    <mergeCell ref="X71:AR71"/>
    <mergeCell ref="AU71:BO71"/>
    <mergeCell ref="BR71:CL71"/>
    <mergeCell ref="CF73:CF100"/>
    <mergeCell ref="BD104:BD131"/>
    <mergeCell ref="BF104:BF131"/>
    <mergeCell ref="BH104:BH131"/>
    <mergeCell ref="CA104:CA131"/>
    <mergeCell ref="CC104:CC131"/>
    <mergeCell ref="CE104:CE131"/>
    <mergeCell ref="BE73:BE100"/>
    <mergeCell ref="BG73:BG100"/>
    <mergeCell ref="BI73:BI100"/>
    <mergeCell ref="CB73:CB100"/>
    <mergeCell ref="CD73:CD100"/>
    <mergeCell ref="CO135:DI135"/>
    <mergeCell ref="K137:K164"/>
    <mergeCell ref="M137:M164"/>
    <mergeCell ref="O137:O164"/>
    <mergeCell ref="AH137:AH164"/>
    <mergeCell ref="AJ137:AJ164"/>
    <mergeCell ref="AL137:AL164"/>
    <mergeCell ref="BE137:BE164"/>
    <mergeCell ref="BG137:BG164"/>
    <mergeCell ref="BI137:BI164"/>
    <mergeCell ref="CB137:CB164"/>
    <mergeCell ref="CD137:CD164"/>
    <mergeCell ref="CF137:CF164"/>
    <mergeCell ref="CY137:CY164"/>
    <mergeCell ref="DA137:DA164"/>
    <mergeCell ref="DC137:DC164"/>
    <mergeCell ref="AU135:BO135"/>
    <mergeCell ref="BR135:CL135"/>
    <mergeCell ref="A135:U135"/>
    <mergeCell ref="X135:AR135"/>
    <mergeCell ref="DI167:DI194"/>
    <mergeCell ref="DV137:DV164"/>
    <mergeCell ref="DX137:DX164"/>
    <mergeCell ref="DZ137:DZ164"/>
    <mergeCell ref="J167:J194"/>
    <mergeCell ref="L167:L194"/>
    <mergeCell ref="N167:N194"/>
    <mergeCell ref="AG167:AG194"/>
    <mergeCell ref="AI167:AI194"/>
    <mergeCell ref="AK167:AK194"/>
    <mergeCell ref="BD167:BD194"/>
    <mergeCell ref="BF167:BF194"/>
    <mergeCell ref="BH167:BH194"/>
    <mergeCell ref="CA167:CA194"/>
    <mergeCell ref="CC167:CC194"/>
    <mergeCell ref="CE167:CE194"/>
    <mergeCell ref="CO8:DJ8"/>
    <mergeCell ref="DJ137:DJ164"/>
    <mergeCell ref="CC296:CC323"/>
    <mergeCell ref="CE296:CE323"/>
    <mergeCell ref="A328:B328"/>
    <mergeCell ref="A391:H391"/>
    <mergeCell ref="A392:H392"/>
    <mergeCell ref="AK296:AK323"/>
    <mergeCell ref="BD296:BD323"/>
    <mergeCell ref="BF296:BF323"/>
    <mergeCell ref="BH296:BH323"/>
    <mergeCell ref="CA296:CA323"/>
    <mergeCell ref="J296:J323"/>
    <mergeCell ref="L296:L323"/>
    <mergeCell ref="N296:N323"/>
    <mergeCell ref="AG296:AG323"/>
    <mergeCell ref="AI296:AI323"/>
    <mergeCell ref="AU263:BO263"/>
    <mergeCell ref="BR263:CL263"/>
    <mergeCell ref="CO263:DI263"/>
    <mergeCell ref="K266:K293"/>
    <mergeCell ref="M266:M293"/>
    <mergeCell ref="O266:O293"/>
    <mergeCell ref="AH266:AH293"/>
    <mergeCell ref="A393:H393"/>
    <mergeCell ref="CM73:CM100"/>
    <mergeCell ref="BP73:BP100"/>
    <mergeCell ref="BP137:BP164"/>
    <mergeCell ref="AS137:AS164"/>
    <mergeCell ref="V137:V164"/>
    <mergeCell ref="CM137:CM164"/>
    <mergeCell ref="AJ266:AJ293"/>
    <mergeCell ref="AL266:AL293"/>
    <mergeCell ref="BE266:BE293"/>
    <mergeCell ref="BG266:BG293"/>
    <mergeCell ref="BI266:BI293"/>
    <mergeCell ref="CB266:CB293"/>
    <mergeCell ref="CD266:CD293"/>
    <mergeCell ref="CF266:CF293"/>
    <mergeCell ref="AG231:AG258"/>
    <mergeCell ref="AI231:AI258"/>
    <mergeCell ref="AK231:AK258"/>
    <mergeCell ref="A263:U263"/>
    <mergeCell ref="X263:AR263"/>
    <mergeCell ref="A199:U199"/>
    <mergeCell ref="X199:AR199"/>
    <mergeCell ref="AH201:AH228"/>
    <mergeCell ref="AJ201:AJ228"/>
    <mergeCell ref="EG167:EG194"/>
    <mergeCell ref="U167:U194"/>
    <mergeCell ref="AR231:AR258"/>
    <mergeCell ref="AR296:AR323"/>
    <mergeCell ref="U296:U323"/>
    <mergeCell ref="BO296:BO323"/>
    <mergeCell ref="CL296:CL323"/>
    <mergeCell ref="EG137:EG164"/>
    <mergeCell ref="DL135:EG135"/>
    <mergeCell ref="AS201:AS228"/>
    <mergeCell ref="V266:V293"/>
    <mergeCell ref="AS266:AS293"/>
    <mergeCell ref="BP266:BP293"/>
    <mergeCell ref="CM266:CM293"/>
    <mergeCell ref="DZ167:DZ194"/>
    <mergeCell ref="AL201:AL228"/>
    <mergeCell ref="CX167:CX194"/>
    <mergeCell ref="CZ167:CZ194"/>
    <mergeCell ref="DB167:DB194"/>
    <mergeCell ref="DV167:DV194"/>
    <mergeCell ref="DX167:DX194"/>
    <mergeCell ref="BO167:BO194"/>
    <mergeCell ref="AR167:AR194"/>
    <mergeCell ref="CL167:CL19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Introduction</vt:lpstr>
      <vt:lpstr>Données nettoyées</vt:lpstr>
      <vt:lpstr>Nettoyage des données</vt:lpstr>
      <vt:lpstr>Cotations</vt:lpstr>
      <vt:lpstr>Prix Min-Max</vt:lpstr>
      <vt:lpstr>Prix médians</vt:lpstr>
      <vt:lpstr>Coût médian - items PMAS</vt:lpstr>
      <vt:lpstr>Comparaison Fin nov - Mi janv</vt:lpstr>
      <vt:lpstr>Evolution tous produits</vt:lpstr>
      <vt:lpstr>Indicateurs</vt:lpstr>
      <vt:lpstr>Questionnaire KOBO</vt:lpstr>
      <vt:lpstr>Choix KOBO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Amelie Salmon</cp:lastModifiedBy>
  <cp:lastPrinted>2019-06-19T08:30:40Z</cp:lastPrinted>
  <dcterms:created xsi:type="dcterms:W3CDTF">2019-04-18T07:17:34Z</dcterms:created>
  <dcterms:modified xsi:type="dcterms:W3CDTF">2021-01-15T11:49:54Z</dcterms:modified>
</cp:coreProperties>
</file>